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270" yWindow="105" windowWidth="21720" windowHeight="12090" tabRatio="984" activeTab="13"/>
  </bookViews>
  <sheets>
    <sheet name="Содержание" sheetId="20" r:id="rId1"/>
    <sheet name="RT600" sheetId="31" r:id="rId2"/>
    <sheet name="RT1000" sheetId="32" r:id="rId3"/>
    <sheet name="Рейки" sheetId="34" r:id="rId4"/>
    <sheet name="FT424KIT" sheetId="5" r:id="rId5"/>
    <sheet name="FT500KIT" sheetId="22" r:id="rId6"/>
    <sheet name="FT624KIT" sheetId="23" r:id="rId7"/>
    <sheet name="FT700KIT" sheetId="24" r:id="rId8"/>
    <sheet name="FT1000KIT" sheetId="25" r:id="rId9"/>
    <sheet name="AS224KIT" sheetId="26" r:id="rId10"/>
    <sheet name="AS300KIT" sheetId="27" r:id="rId11"/>
    <sheet name="AS500KIT" sheetId="28" r:id="rId12"/>
    <sheet name="LT500" sheetId="29" r:id="rId13"/>
    <sheet name="LT600" sheetId="30" r:id="rId14"/>
    <sheet name="Сводный прайс" sheetId="19" r:id="rId15"/>
  </sheets>
  <definedNames>
    <definedName name="_xlnm._FilterDatabase" localSheetId="14" hidden="1">'Сводный прайс'!$A$5:$WVE$162</definedName>
    <definedName name="_xlnm.Print_Area" localSheetId="9">AS224KIT!$A$1:$K$41</definedName>
    <definedName name="_xlnm.Print_Area" localSheetId="10">AS300KIT!$A$1:$K$43</definedName>
    <definedName name="_xlnm.Print_Area" localSheetId="11">AS500KIT!$A$1:$K$43</definedName>
    <definedName name="_xlnm.Print_Area" localSheetId="8">FT1000KIT!$A$1:$K$38</definedName>
    <definedName name="_xlnm.Print_Area" localSheetId="4">FT424KIT!$A$1:$K$37</definedName>
    <definedName name="_xlnm.Print_Area" localSheetId="5">FT500KIT!$A$1:$K$38</definedName>
    <definedName name="_xlnm.Print_Area" localSheetId="6">FT624KIT!$A$1:$K$37</definedName>
    <definedName name="_xlnm.Print_Area" localSheetId="7">FT700KIT!$A$1:$K$38</definedName>
    <definedName name="_xlnm.Print_Area" localSheetId="12">'LT500'!$A$1:$K$45</definedName>
    <definedName name="_xlnm.Print_Area" localSheetId="13">'LT600'!$A$1:$K$41</definedName>
    <definedName name="_xlnm.Print_Area" localSheetId="2">'RT1000'!$A$1:$O$34</definedName>
    <definedName name="_xlnm.Print_Area" localSheetId="1">'RT600'!$A$1:$O$33</definedName>
    <definedName name="_xlnm.Print_Area" localSheetId="3">Рейки!$A$1:$Q$33</definedName>
    <definedName name="_xlnm.Print_Area" localSheetId="14">'Сводный прайс'!$A$1:$H$166</definedName>
  </definedNames>
  <calcPr calcId="145621"/>
</workbook>
</file>

<file path=xl/calcChain.xml><?xml version="1.0" encoding="utf-8"?>
<calcChain xmlns="http://schemas.openxmlformats.org/spreadsheetml/2006/main">
  <c r="E28" i="30" l="1"/>
  <c r="G128" i="19"/>
  <c r="F128" i="19" s="1"/>
  <c r="E30" i="29" s="1"/>
  <c r="G72" i="19"/>
  <c r="F72" i="19" s="1"/>
  <c r="E28" i="29" s="1"/>
  <c r="E30" i="30" l="1"/>
  <c r="G131" i="19"/>
  <c r="F131" i="19" s="1"/>
  <c r="G91" i="19"/>
  <c r="F91" i="19" s="1"/>
  <c r="G19" i="19"/>
  <c r="F19" i="19" s="1"/>
  <c r="G70" i="19"/>
  <c r="F70" i="19" l="1"/>
  <c r="G155" i="19"/>
  <c r="F155" i="19" s="1"/>
  <c r="G73" i="19"/>
  <c r="F73" i="19" s="1"/>
  <c r="G160" i="19"/>
  <c r="F160" i="19" s="1"/>
  <c r="G133" i="19"/>
  <c r="F133" i="19" s="1"/>
  <c r="G162" i="19"/>
  <c r="F162" i="19" s="1"/>
  <c r="G158" i="19"/>
  <c r="F158" i="19" s="1"/>
  <c r="G154" i="19"/>
  <c r="F154" i="19" s="1"/>
  <c r="G150" i="19"/>
  <c r="F150" i="19" s="1"/>
  <c r="G156" i="19"/>
  <c r="F156" i="19" s="1"/>
  <c r="G152" i="19"/>
  <c r="F152" i="19" s="1"/>
  <c r="G129" i="19"/>
  <c r="F129" i="19" s="1"/>
  <c r="G159" i="19"/>
  <c r="F159" i="19" s="1"/>
  <c r="G151" i="19"/>
  <c r="F151" i="19" s="1"/>
  <c r="G161" i="19"/>
  <c r="F161" i="19" s="1"/>
  <c r="G157" i="19"/>
  <c r="F157" i="19" s="1"/>
  <c r="G153" i="19"/>
  <c r="F153" i="19" s="1"/>
  <c r="G18" i="19"/>
  <c r="G71" i="19"/>
  <c r="F71" i="19" s="1"/>
  <c r="G7" i="19"/>
  <c r="G9" i="19"/>
  <c r="G10" i="19"/>
  <c r="G11" i="19"/>
  <c r="G13" i="19"/>
  <c r="G14" i="19"/>
  <c r="G15" i="19"/>
  <c r="G17" i="19"/>
  <c r="G20" i="19"/>
  <c r="G22" i="19"/>
  <c r="G23" i="19"/>
  <c r="G24" i="19"/>
  <c r="G26" i="19"/>
  <c r="G27" i="19"/>
  <c r="G28" i="19"/>
  <c r="G30" i="19"/>
  <c r="G31" i="19"/>
  <c r="G32" i="19"/>
  <c r="G34" i="19"/>
  <c r="G35" i="19"/>
  <c r="G36" i="19"/>
  <c r="G38" i="19"/>
  <c r="G39" i="19"/>
  <c r="G40" i="19"/>
  <c r="G42" i="19"/>
  <c r="G43" i="19"/>
  <c r="G44" i="19"/>
  <c r="G46" i="19"/>
  <c r="G47" i="19"/>
  <c r="G48" i="19"/>
  <c r="G50" i="19"/>
  <c r="G51" i="19"/>
  <c r="G52" i="19"/>
  <c r="G54" i="19"/>
  <c r="G55" i="19"/>
  <c r="G56" i="19"/>
  <c r="G58" i="19"/>
  <c r="G59" i="19"/>
  <c r="G60" i="19"/>
  <c r="G62" i="19"/>
  <c r="G63" i="19"/>
  <c r="G64" i="19"/>
  <c r="G66" i="19"/>
  <c r="G67" i="19"/>
  <c r="G68" i="19"/>
  <c r="G74" i="19"/>
  <c r="G76" i="19"/>
  <c r="G77" i="19"/>
  <c r="G80" i="19"/>
  <c r="G81" i="19"/>
  <c r="G82" i="19"/>
  <c r="G84" i="19"/>
  <c r="G85" i="19"/>
  <c r="G86" i="19"/>
  <c r="G88" i="19"/>
  <c r="G89" i="19"/>
  <c r="G90" i="19"/>
  <c r="G92" i="19"/>
  <c r="G93" i="19"/>
  <c r="G94" i="19"/>
  <c r="G96" i="19"/>
  <c r="G97" i="19"/>
  <c r="G98" i="19"/>
  <c r="G100" i="19"/>
  <c r="G101" i="19"/>
  <c r="G102" i="19"/>
  <c r="G104" i="19"/>
  <c r="G105" i="19"/>
  <c r="G106" i="19"/>
  <c r="G108" i="19"/>
  <c r="G109" i="19"/>
  <c r="G112" i="19"/>
  <c r="G113" i="19"/>
  <c r="G114" i="19"/>
  <c r="G116" i="19"/>
  <c r="G117" i="19"/>
  <c r="G118" i="19"/>
  <c r="G120" i="19"/>
  <c r="G121" i="19"/>
  <c r="G122" i="19"/>
  <c r="G124" i="19"/>
  <c r="G125" i="19"/>
  <c r="G126" i="19"/>
  <c r="G130" i="19"/>
  <c r="G134" i="19"/>
  <c r="G135" i="19"/>
  <c r="G137" i="19"/>
  <c r="G138" i="19"/>
  <c r="G139" i="19"/>
  <c r="G141" i="19"/>
  <c r="G142" i="19"/>
  <c r="G145" i="19"/>
  <c r="G146" i="19"/>
  <c r="G147" i="19"/>
  <c r="G149" i="19"/>
  <c r="G8" i="19"/>
  <c r="G12" i="19"/>
  <c r="G16" i="19"/>
  <c r="G21" i="19"/>
  <c r="G25" i="19"/>
  <c r="G29" i="19"/>
  <c r="G33" i="19"/>
  <c r="G37" i="19"/>
  <c r="G41" i="19"/>
  <c r="G45" i="19"/>
  <c r="G49" i="19"/>
  <c r="G53" i="19"/>
  <c r="G57" i="19"/>
  <c r="G61" i="19"/>
  <c r="G65" i="19"/>
  <c r="G69" i="19"/>
  <c r="G75" i="19"/>
  <c r="G78" i="19"/>
  <c r="G79" i="19"/>
  <c r="G83" i="19"/>
  <c r="G87" i="19"/>
  <c r="G95" i="19"/>
  <c r="G99" i="19"/>
  <c r="G103" i="19"/>
  <c r="G107" i="19"/>
  <c r="G110" i="19"/>
  <c r="G111" i="19"/>
  <c r="G115" i="19"/>
  <c r="G119" i="19"/>
  <c r="G123" i="19"/>
  <c r="G127" i="19"/>
  <c r="G132" i="19"/>
  <c r="G136" i="19"/>
  <c r="G140" i="19"/>
  <c r="G143" i="19"/>
  <c r="G144" i="19"/>
  <c r="G148" i="19"/>
  <c r="F18" i="19" l="1"/>
  <c r="E25" i="30"/>
  <c r="E25" i="29"/>
  <c r="F149" i="19"/>
  <c r="E12" i="34" s="1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34" i="30" l="1"/>
  <c r="E34" i="29"/>
  <c r="F135" i="19"/>
  <c r="F136" i="19"/>
  <c r="E20" i="5" s="1"/>
  <c r="F137" i="19"/>
  <c r="F138" i="19"/>
  <c r="E20" i="23" s="1"/>
  <c r="F139" i="19"/>
  <c r="E20" i="25" s="1"/>
  <c r="F140" i="19"/>
  <c r="F141" i="19"/>
  <c r="F142" i="19"/>
  <c r="F143" i="19"/>
  <c r="F144" i="19"/>
  <c r="F145" i="19"/>
  <c r="E16" i="28" s="1"/>
  <c r="F146" i="19"/>
  <c r="F147" i="19"/>
  <c r="E22" i="31" s="1"/>
  <c r="F148" i="19"/>
  <c r="E22" i="32" s="1"/>
  <c r="E32" i="28" l="1"/>
  <c r="E32" i="27"/>
  <c r="E32" i="26"/>
  <c r="E22" i="30"/>
  <c r="E22" i="29"/>
  <c r="E20" i="24"/>
  <c r="E20" i="22"/>
  <c r="E12" i="25"/>
  <c r="E12" i="23"/>
  <c r="E12" i="24"/>
  <c r="E41" i="29"/>
  <c r="E41" i="30"/>
  <c r="E16" i="27"/>
  <c r="E16" i="26"/>
  <c r="E37" i="26"/>
  <c r="E37" i="27"/>
  <c r="E37" i="28"/>
  <c r="E33" i="28"/>
  <c r="E33" i="27"/>
  <c r="E33" i="26"/>
  <c r="F113" i="19" l="1"/>
  <c r="F114" i="19"/>
  <c r="F115" i="19"/>
  <c r="F116" i="19"/>
  <c r="E17" i="26" s="1"/>
  <c r="F117" i="19"/>
  <c r="F118" i="19"/>
  <c r="E15" i="23" s="1"/>
  <c r="F119" i="19"/>
  <c r="E15" i="5" s="1"/>
  <c r="F120" i="19"/>
  <c r="E15" i="22" s="1"/>
  <c r="F121" i="19"/>
  <c r="E15" i="24" s="1"/>
  <c r="F122" i="19"/>
  <c r="E15" i="25" s="1"/>
  <c r="F123" i="19"/>
  <c r="F124" i="19"/>
  <c r="F125" i="19"/>
  <c r="E18" i="26" s="1"/>
  <c r="F126" i="19"/>
  <c r="F127" i="19"/>
  <c r="E26" i="28" s="1"/>
  <c r="F130" i="19"/>
  <c r="E25" i="26"/>
  <c r="F132" i="19"/>
  <c r="E25" i="27" s="1"/>
  <c r="E25" i="28"/>
  <c r="F134" i="19"/>
  <c r="E12" i="5" l="1"/>
  <c r="E12" i="22"/>
  <c r="E12" i="30"/>
  <c r="E12" i="29"/>
  <c r="E17" i="23"/>
  <c r="E17" i="5"/>
  <c r="E17" i="25"/>
  <c r="E17" i="22"/>
  <c r="E17" i="24"/>
  <c r="E20" i="28"/>
  <c r="E20" i="27"/>
  <c r="E31" i="30"/>
  <c r="E31" i="29"/>
  <c r="E18" i="28"/>
  <c r="E18" i="27"/>
  <c r="E17" i="28"/>
  <c r="E17" i="27"/>
  <c r="E30" i="24"/>
  <c r="E30" i="25"/>
  <c r="E30" i="23"/>
  <c r="E26" i="26"/>
  <c r="E26" i="27"/>
  <c r="E13" i="28"/>
  <c r="E13" i="27"/>
  <c r="F94" i="19"/>
  <c r="E21" i="29" s="1"/>
  <c r="F95" i="19"/>
  <c r="E32" i="29" s="1"/>
  <c r="F96" i="19"/>
  <c r="E21" i="30" s="1"/>
  <c r="F97" i="19"/>
  <c r="E32" i="30" s="1"/>
  <c r="F98" i="19"/>
  <c r="E15" i="31" s="1"/>
  <c r="F99" i="19"/>
  <c r="E15" i="32" s="1"/>
  <c r="F100" i="19"/>
  <c r="F101" i="19"/>
  <c r="F102" i="19"/>
  <c r="E39" i="26" s="1"/>
  <c r="F103" i="19"/>
  <c r="F104" i="19"/>
  <c r="F105" i="19"/>
  <c r="E30" i="26" s="1"/>
  <c r="F106" i="19"/>
  <c r="F107" i="19"/>
  <c r="F108" i="19"/>
  <c r="F109" i="19"/>
  <c r="E20" i="26" s="1"/>
  <c r="F110" i="19"/>
  <c r="E13" i="26" s="1"/>
  <c r="F111" i="19"/>
  <c r="F112" i="19"/>
  <c r="E20" i="30"/>
  <c r="F93" i="19"/>
  <c r="F89" i="19"/>
  <c r="F8" i="19"/>
  <c r="F9" i="19"/>
  <c r="E34" i="26" s="1"/>
  <c r="F10" i="19"/>
  <c r="F11" i="19"/>
  <c r="E16" i="31" s="1"/>
  <c r="F12" i="19"/>
  <c r="E16" i="32" s="1"/>
  <c r="F13" i="19"/>
  <c r="F14" i="19"/>
  <c r="F15" i="19"/>
  <c r="E36" i="30" s="1"/>
  <c r="F16" i="19"/>
  <c r="E36" i="29" s="1"/>
  <c r="F17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E18" i="32" s="1"/>
  <c r="F32" i="19"/>
  <c r="F33" i="19"/>
  <c r="F34" i="19"/>
  <c r="F35" i="19"/>
  <c r="F36" i="19"/>
  <c r="F37" i="19"/>
  <c r="E24" i="29" s="1"/>
  <c r="F38" i="19"/>
  <c r="E24" i="30" s="1"/>
  <c r="F39" i="19"/>
  <c r="F40" i="19"/>
  <c r="E31" i="26" s="1"/>
  <c r="F41" i="19"/>
  <c r="E35" i="25" s="1"/>
  <c r="F42" i="19"/>
  <c r="F43" i="19"/>
  <c r="F44" i="19"/>
  <c r="F45" i="19"/>
  <c r="F46" i="19"/>
  <c r="F47" i="19"/>
  <c r="F48" i="19"/>
  <c r="F49" i="19"/>
  <c r="F50" i="19"/>
  <c r="E22" i="26" s="1"/>
  <c r="F51" i="19"/>
  <c r="F52" i="19"/>
  <c r="E21" i="26" s="1"/>
  <c r="F53" i="19"/>
  <c r="F54" i="19"/>
  <c r="F55" i="19"/>
  <c r="F56" i="19"/>
  <c r="F57" i="19"/>
  <c r="E14" i="27" s="1"/>
  <c r="F58" i="19"/>
  <c r="E15" i="27" s="1"/>
  <c r="F59" i="19"/>
  <c r="E12" i="27" s="1"/>
  <c r="F60" i="19"/>
  <c r="E14" i="26" s="1"/>
  <c r="F61" i="19"/>
  <c r="E15" i="26" s="1"/>
  <c r="F62" i="19"/>
  <c r="E12" i="26" s="1"/>
  <c r="F63" i="19"/>
  <c r="E14" i="28" s="1"/>
  <c r="F64" i="19"/>
  <c r="E15" i="28" s="1"/>
  <c r="F65" i="19"/>
  <c r="E12" i="28" s="1"/>
  <c r="F66" i="19"/>
  <c r="F67" i="19"/>
  <c r="F68" i="19"/>
  <c r="F69" i="19"/>
  <c r="F74" i="19"/>
  <c r="E23" i="29" s="1"/>
  <c r="F75" i="19"/>
  <c r="E23" i="30" s="1"/>
  <c r="F76" i="19"/>
  <c r="F77" i="19"/>
  <c r="E35" i="23" s="1"/>
  <c r="F78" i="19"/>
  <c r="F79" i="19"/>
  <c r="F80" i="19"/>
  <c r="E35" i="5" s="1"/>
  <c r="F81" i="19"/>
  <c r="F82" i="19"/>
  <c r="F83" i="19"/>
  <c r="F84" i="19"/>
  <c r="F85" i="19"/>
  <c r="F86" i="19"/>
  <c r="E29" i="26" s="1"/>
  <c r="F87" i="19"/>
  <c r="F88" i="19"/>
  <c r="F90" i="19"/>
  <c r="E20" i="29" s="1"/>
  <c r="F92" i="19"/>
  <c r="E19" i="32" l="1"/>
  <c r="E19" i="31"/>
  <c r="E25" i="23"/>
  <c r="E25" i="5"/>
  <c r="E25" i="22"/>
  <c r="E25" i="25"/>
  <c r="E25" i="24"/>
  <c r="E24" i="22"/>
  <c r="E24" i="5"/>
  <c r="E29" i="29"/>
  <c r="E29" i="30"/>
  <c r="E23" i="23"/>
  <c r="E23" i="25"/>
  <c r="E23" i="24"/>
  <c r="E26" i="24"/>
  <c r="E26" i="23"/>
  <c r="E26" i="25"/>
  <c r="E23" i="26"/>
  <c r="E23" i="28"/>
  <c r="E23" i="27"/>
  <c r="E35" i="28"/>
  <c r="E35" i="27"/>
  <c r="E35" i="26"/>
  <c r="E40" i="27"/>
  <c r="E39" i="28"/>
  <c r="E22" i="28"/>
  <c r="E22" i="27"/>
  <c r="E27" i="28"/>
  <c r="E27" i="27"/>
  <c r="E27" i="26"/>
  <c r="E38" i="24"/>
  <c r="E38" i="25"/>
  <c r="E16" i="25"/>
  <c r="E16" i="24"/>
  <c r="E16" i="22"/>
  <c r="E36" i="27"/>
  <c r="E36" i="28"/>
  <c r="E35" i="30"/>
  <c r="E35" i="29"/>
  <c r="E38" i="29"/>
  <c r="E34" i="24"/>
  <c r="E34" i="22"/>
  <c r="E38" i="30"/>
  <c r="E34" i="25"/>
  <c r="E34" i="23"/>
  <c r="E34" i="5"/>
  <c r="E14" i="29"/>
  <c r="E14" i="30"/>
  <c r="E31" i="28"/>
  <c r="E31" i="27"/>
  <c r="E42" i="28"/>
  <c r="E39" i="27"/>
  <c r="E19" i="23"/>
  <c r="E19" i="5"/>
  <c r="E19" i="22"/>
  <c r="E19" i="24"/>
  <c r="E19" i="25"/>
  <c r="E30" i="28"/>
  <c r="E30" i="27"/>
  <c r="E40" i="28"/>
  <c r="E41" i="27"/>
  <c r="E40" i="26"/>
  <c r="E26" i="29"/>
  <c r="E26" i="30"/>
  <c r="E29" i="25"/>
  <c r="E29" i="23"/>
  <c r="E29" i="24"/>
  <c r="E31" i="23"/>
  <c r="E31" i="5"/>
  <c r="E31" i="24"/>
  <c r="E31" i="25"/>
  <c r="E31" i="22"/>
  <c r="E14" i="22"/>
  <c r="E14" i="5"/>
  <c r="E17" i="32"/>
  <c r="E17" i="31"/>
  <c r="E19" i="26"/>
  <c r="E38" i="28"/>
  <c r="E38" i="27"/>
  <c r="E43" i="28"/>
  <c r="E43" i="27"/>
  <c r="E33" i="23"/>
  <c r="E33" i="5"/>
  <c r="E38" i="26"/>
  <c r="E33" i="22"/>
  <c r="E20" i="31"/>
  <c r="E33" i="25"/>
  <c r="E33" i="24"/>
  <c r="E20" i="32"/>
  <c r="E15" i="30"/>
  <c r="E15" i="29"/>
  <c r="E16" i="29"/>
  <c r="E36" i="26"/>
  <c r="E16" i="30"/>
  <c r="E33" i="29"/>
  <c r="E33" i="30"/>
  <c r="E18" i="24"/>
  <c r="E18" i="22"/>
  <c r="E18" i="23"/>
  <c r="E18" i="25"/>
  <c r="E18" i="5"/>
  <c r="E18" i="29"/>
  <c r="E18" i="30"/>
  <c r="E23" i="32"/>
  <c r="E23" i="31"/>
  <c r="E19" i="28"/>
  <c r="E19" i="27"/>
  <c r="E35" i="22"/>
  <c r="E35" i="24"/>
  <c r="E29" i="5"/>
  <c r="E29" i="22"/>
  <c r="E27" i="23"/>
  <c r="E27" i="5"/>
  <c r="E19" i="29"/>
  <c r="E27" i="25"/>
  <c r="E27" i="22"/>
  <c r="E19" i="30"/>
  <c r="E27" i="24"/>
  <c r="E14" i="31"/>
  <c r="E14" i="32"/>
  <c r="E22" i="24"/>
  <c r="E22" i="22"/>
  <c r="E22" i="5"/>
  <c r="E22" i="25"/>
  <c r="E22" i="23"/>
  <c r="E36" i="24"/>
  <c r="E36" i="22"/>
  <c r="E36" i="23"/>
  <c r="E36" i="25"/>
  <c r="E36" i="5"/>
  <c r="E40" i="30"/>
  <c r="E37" i="25"/>
  <c r="E37" i="23"/>
  <c r="E37" i="5"/>
  <c r="E41" i="28"/>
  <c r="E37" i="24"/>
  <c r="E40" i="29"/>
  <c r="E42" i="27"/>
  <c r="E41" i="26"/>
  <c r="E37" i="22"/>
  <c r="E17" i="30"/>
  <c r="E17" i="29"/>
  <c r="E38" i="22"/>
  <c r="E21" i="28"/>
  <c r="E21" i="27"/>
  <c r="E34" i="28"/>
  <c r="E34" i="27"/>
  <c r="E30" i="22"/>
  <c r="E30" i="5"/>
  <c r="E13" i="29"/>
  <c r="E13" i="30"/>
  <c r="E39" i="29"/>
  <c r="E39" i="30"/>
  <c r="E28" i="24"/>
  <c r="E28" i="22"/>
  <c r="E28" i="23"/>
  <c r="E28" i="25"/>
  <c r="E28" i="5"/>
  <c r="E37" i="30"/>
  <c r="E37" i="29"/>
  <c r="E24" i="25"/>
  <c r="E24" i="24"/>
  <c r="E24" i="23"/>
  <c r="E21" i="25"/>
  <c r="E21" i="23"/>
  <c r="E21" i="5"/>
  <c r="E21" i="24"/>
  <c r="E21" i="22"/>
  <c r="E23" i="5"/>
  <c r="E23" i="22"/>
  <c r="E26" i="22"/>
  <c r="E26" i="5"/>
  <c r="E12" i="31"/>
  <c r="E12" i="32"/>
  <c r="E14" i="24"/>
  <c r="E14" i="25"/>
  <c r="E14" i="23"/>
  <c r="E27" i="29"/>
  <c r="E27" i="30"/>
  <c r="E21" i="32"/>
  <c r="E21" i="31"/>
  <c r="E16" i="5"/>
  <c r="E16" i="23"/>
  <c r="E18" i="31"/>
  <c r="E32" i="25"/>
  <c r="E32" i="24"/>
  <c r="E32" i="22"/>
  <c r="E32" i="5"/>
  <c r="E32" i="23"/>
  <c r="E29" i="28"/>
  <c r="E29" i="27"/>
  <c r="E24" i="28"/>
  <c r="E24" i="27"/>
  <c r="E24" i="26"/>
  <c r="E13" i="32"/>
  <c r="E13" i="31"/>
  <c r="E28" i="28"/>
  <c r="E28" i="27"/>
  <c r="E28" i="26"/>
  <c r="F7" i="19"/>
  <c r="E13" i="23" l="1"/>
  <c r="E13" i="5"/>
  <c r="G6" i="19" l="1"/>
  <c r="F6" i="19" l="1"/>
  <c r="E13" i="24" l="1"/>
  <c r="E13" i="22"/>
  <c r="E13" i="25"/>
</calcChain>
</file>

<file path=xl/sharedStrings.xml><?xml version="1.0" encoding="utf-8"?>
<sst xmlns="http://schemas.openxmlformats.org/spreadsheetml/2006/main" count="1421" uniqueCount="313">
  <si>
    <t>Артикул</t>
  </si>
  <si>
    <t>Наименование</t>
  </si>
  <si>
    <t>Редуктор</t>
  </si>
  <si>
    <t>Шестерня</t>
  </si>
  <si>
    <t>Замок</t>
  </si>
  <si>
    <t>Конденсатор 8мкФ</t>
  </si>
  <si>
    <t>Заполняется менеджером</t>
  </si>
  <si>
    <t>Региональная наценка, %</t>
  </si>
  <si>
    <t>Индивидуальная скидка (заполняются клиентом самостоятельно)</t>
  </si>
  <si>
    <t>Код</t>
  </si>
  <si>
    <t>Цвет</t>
  </si>
  <si>
    <t>Ед.изм.</t>
  </si>
  <si>
    <t>-</t>
  </si>
  <si>
    <t>шт.</t>
  </si>
  <si>
    <t>1.</t>
  </si>
  <si>
    <t>2.</t>
  </si>
  <si>
    <t>3.</t>
  </si>
  <si>
    <t>4.</t>
  </si>
  <si>
    <t>5.</t>
  </si>
  <si>
    <t>Сводный прайс-лист</t>
  </si>
  <si>
    <t>Кол-во в изделии, шт.</t>
  </si>
  <si>
    <t>Номер на деталировочной схеме</t>
  </si>
  <si>
    <t>6.</t>
  </si>
  <si>
    <t>Прайс-лист запасных частей для систем автоматизации Comunello</t>
  </si>
  <si>
    <t>Корпус привода</t>
  </si>
  <si>
    <t>Блок управления</t>
  </si>
  <si>
    <t>Трансформатор</t>
  </si>
  <si>
    <t>FT.4001</t>
  </si>
  <si>
    <t>Крышка верхняя</t>
  </si>
  <si>
    <t>FT.4002</t>
  </si>
  <si>
    <t>FT.4003</t>
  </si>
  <si>
    <t>Основание блока управления</t>
  </si>
  <si>
    <t>FT.4004</t>
  </si>
  <si>
    <t>Двигатель</t>
  </si>
  <si>
    <t>FT.4005</t>
  </si>
  <si>
    <t>FT.4006</t>
  </si>
  <si>
    <t>Узел конечных положений</t>
  </si>
  <si>
    <t>FT.4007</t>
  </si>
  <si>
    <t>FT.4008</t>
  </si>
  <si>
    <t>Кольцо</t>
  </si>
  <si>
    <t>FT.4009</t>
  </si>
  <si>
    <t>FT.4010</t>
  </si>
  <si>
    <t>FT.4011</t>
  </si>
  <si>
    <t>Защита шестерни</t>
  </si>
  <si>
    <t>FT.4012</t>
  </si>
  <si>
    <t>FT.4013</t>
  </si>
  <si>
    <t>Пластина</t>
  </si>
  <si>
    <t>FT.4014</t>
  </si>
  <si>
    <t>FT.4015</t>
  </si>
  <si>
    <t>Основание привода монтажное</t>
  </si>
  <si>
    <t>FT.4016</t>
  </si>
  <si>
    <t>Язычок замка</t>
  </si>
  <si>
    <t>FT.4018</t>
  </si>
  <si>
    <t>FT.4019</t>
  </si>
  <si>
    <t>Крышка корпуса передняя</t>
  </si>
  <si>
    <t>FT.4020</t>
  </si>
  <si>
    <t>Штифт разблокировки</t>
  </si>
  <si>
    <t>FT.4021</t>
  </si>
  <si>
    <t>FT.5002</t>
  </si>
  <si>
    <t>FT.5004</t>
  </si>
  <si>
    <t>FT.5009</t>
  </si>
  <si>
    <t>FT.5022</t>
  </si>
  <si>
    <t>FT.6001</t>
  </si>
  <si>
    <t>FT.6003</t>
  </si>
  <si>
    <t>FT.6004</t>
  </si>
  <si>
    <t>FT.6009</t>
  </si>
  <si>
    <t>FT.6012</t>
  </si>
  <si>
    <t>FT.6013</t>
  </si>
  <si>
    <t>FT.6015</t>
  </si>
  <si>
    <t>FT.6018</t>
  </si>
  <si>
    <t>FT.6019</t>
  </si>
  <si>
    <t>FT.7004</t>
  </si>
  <si>
    <t>FT.7022</t>
  </si>
  <si>
    <t>FT.1004</t>
  </si>
  <si>
    <t>FT.1009</t>
  </si>
  <si>
    <t>AS.2001</t>
  </si>
  <si>
    <t>AS.2002</t>
  </si>
  <si>
    <t>AS.2003</t>
  </si>
  <si>
    <t>AS.2004</t>
  </si>
  <si>
    <t>AS.2005</t>
  </si>
  <si>
    <t>AS.2006</t>
  </si>
  <si>
    <t>AS.2008</t>
  </si>
  <si>
    <t>AS.2009</t>
  </si>
  <si>
    <t>AS.2010</t>
  </si>
  <si>
    <t>AS.2011</t>
  </si>
  <si>
    <t>AS.2012</t>
  </si>
  <si>
    <t>AS.2013</t>
  </si>
  <si>
    <t>AS.2014</t>
  </si>
  <si>
    <t>AS.2015</t>
  </si>
  <si>
    <t>AS.2017</t>
  </si>
  <si>
    <t>Кронштейн передний</t>
  </si>
  <si>
    <t>Ключ разблокировки</t>
  </si>
  <si>
    <t>AS.2019</t>
  </si>
  <si>
    <t>AS.2020</t>
  </si>
  <si>
    <t>AS.5001</t>
  </si>
  <si>
    <t>AS.3002</t>
  </si>
  <si>
    <t>AS.5003</t>
  </si>
  <si>
    <t>AS.5004</t>
  </si>
  <si>
    <t>AS.5005</t>
  </si>
  <si>
    <t>AS.3006</t>
  </si>
  <si>
    <t>AS.3007</t>
  </si>
  <si>
    <t>AS.3008</t>
  </si>
  <si>
    <t>AS.3009</t>
  </si>
  <si>
    <t>AS.3011</t>
  </si>
  <si>
    <t>AS.3012</t>
  </si>
  <si>
    <t>AS.3020</t>
  </si>
  <si>
    <t>Привод для откатных ворот Fort 424 24B</t>
  </si>
  <si>
    <t>Привод для откатных ворот Fort 500 230B</t>
  </si>
  <si>
    <t>Привод для откатных ворот Fort 624 24B</t>
  </si>
  <si>
    <t>Привод для откатных ворот Fort 700 230B</t>
  </si>
  <si>
    <t>Привод для откатных ворот Fort 1000 230B</t>
  </si>
  <si>
    <t>Привод для распашных ворот Abacus 224 24В</t>
  </si>
  <si>
    <t>Привод для распашных ворот Abacus 300 230В</t>
  </si>
  <si>
    <t>AS.3001</t>
  </si>
  <si>
    <t>AS.3003</t>
  </si>
  <si>
    <t>AS.3004</t>
  </si>
  <si>
    <t>Привод для распашных ворот Abacus 500 230В</t>
  </si>
  <si>
    <t>Скидка ЗИП Comunello, %</t>
  </si>
  <si>
    <t>7.</t>
  </si>
  <si>
    <t>8.</t>
  </si>
  <si>
    <t>9.</t>
  </si>
  <si>
    <t>Гарантия на автоматику Comunello - 3 года</t>
  </si>
  <si>
    <t>LT.5001</t>
  </si>
  <si>
    <t>LT.5002</t>
  </si>
  <si>
    <t>LT.5003</t>
  </si>
  <si>
    <t>LT.5004</t>
  </si>
  <si>
    <t>LT.5006</t>
  </si>
  <si>
    <t>LT.5007</t>
  </si>
  <si>
    <t>LT.5009</t>
  </si>
  <si>
    <t>LT.5010</t>
  </si>
  <si>
    <t>LT.5011</t>
  </si>
  <si>
    <t>LT.5012</t>
  </si>
  <si>
    <t>LT.5013</t>
  </si>
  <si>
    <t>LT.5014</t>
  </si>
  <si>
    <t>LT.5015</t>
  </si>
  <si>
    <t>LT.5016</t>
  </si>
  <si>
    <t>LT.5017</t>
  </si>
  <si>
    <t>LT.5018</t>
  </si>
  <si>
    <t>LT.5019</t>
  </si>
  <si>
    <t>LT.5020</t>
  </si>
  <si>
    <t>LT.5021</t>
  </si>
  <si>
    <t>LT.5022</t>
  </si>
  <si>
    <t>LT.6009</t>
  </si>
  <si>
    <t>LT.6010</t>
  </si>
  <si>
    <t>LT.6012</t>
  </si>
  <si>
    <t>LT.6013</t>
  </si>
  <si>
    <t>LT.6018</t>
  </si>
  <si>
    <t>LT.6021</t>
  </si>
  <si>
    <t>AS.3016</t>
  </si>
  <si>
    <t>AS.5016</t>
  </si>
  <si>
    <t>Автоматический шлагбаум Limit LT600</t>
  </si>
  <si>
    <t>Автоматический шлагбаум Limit LT500</t>
  </si>
  <si>
    <t>Приемник встраиваемый Comunello</t>
  </si>
  <si>
    <t>Q24M2</t>
  </si>
  <si>
    <t>QH</t>
  </si>
  <si>
    <t>RCVI</t>
  </si>
  <si>
    <t>Q230M2</t>
  </si>
  <si>
    <t>Шлагбаум Limit 500</t>
  </si>
  <si>
    <t>Шлагбаум Limit 600</t>
  </si>
  <si>
    <t>10.</t>
  </si>
  <si>
    <t>11.</t>
  </si>
  <si>
    <t>назад к содержанию</t>
  </si>
  <si>
    <t>LT.5023</t>
  </si>
  <si>
    <t>RT.6001</t>
  </si>
  <si>
    <t>RT.6002</t>
  </si>
  <si>
    <t>RT.6003</t>
  </si>
  <si>
    <t>RT.6004</t>
  </si>
  <si>
    <t>RT.6005</t>
  </si>
  <si>
    <t>RT.6006</t>
  </si>
  <si>
    <t>RT.6008</t>
  </si>
  <si>
    <t>RT.6009</t>
  </si>
  <si>
    <t>Антенна</t>
  </si>
  <si>
    <t>RT.6010</t>
  </si>
  <si>
    <t>RT.1004</t>
  </si>
  <si>
    <t>RT.1007</t>
  </si>
  <si>
    <t>Привод для гаражных ворот Rampart 600 24B</t>
  </si>
  <si>
    <t>12.</t>
  </si>
  <si>
    <t>13.</t>
  </si>
  <si>
    <t>Привод для Гаражных ворот Rampart 1000 24В</t>
  </si>
  <si>
    <t>Шестерня редуктора</t>
  </si>
  <si>
    <t>Плата приемника встраиваемого</t>
  </si>
  <si>
    <t>RT.6011</t>
  </si>
  <si>
    <t>RT.6012</t>
  </si>
  <si>
    <t>Привод для гаражных ворот Rampart 1000 24B</t>
  </si>
  <si>
    <t>RT.1005</t>
  </si>
  <si>
    <t>Блок управления Rampart 1000</t>
  </si>
  <si>
    <t>RT.1011</t>
  </si>
  <si>
    <t>CLKEYS</t>
  </si>
  <si>
    <t>FT.4024</t>
  </si>
  <si>
    <t>FT.4025</t>
  </si>
  <si>
    <t>FT.4117</t>
  </si>
  <si>
    <t>Комплект кронштейнов конечных положений</t>
  </si>
  <si>
    <t>Пружина запирающая</t>
  </si>
  <si>
    <t>Рычаг разблокировки</t>
  </si>
  <si>
    <t>Крюки монтажные (2 шт.)</t>
  </si>
  <si>
    <t>Комплект ключей разблокировки</t>
  </si>
  <si>
    <t>Колесо зубчатое</t>
  </si>
  <si>
    <t>Микровыключатель</t>
  </si>
  <si>
    <t>Q230T</t>
  </si>
  <si>
    <t>FT.5024</t>
  </si>
  <si>
    <t>Трансформатор для блока управления QUAD-230V-2M</t>
  </si>
  <si>
    <t>AS.2113</t>
  </si>
  <si>
    <t>FT.1024</t>
  </si>
  <si>
    <t>AS.3028</t>
  </si>
  <si>
    <t>TRH</t>
  </si>
  <si>
    <t>AS.2029</t>
  </si>
  <si>
    <t>FT.6024</t>
  </si>
  <si>
    <t>AS.2028</t>
  </si>
  <si>
    <t>AS.2118</t>
  </si>
  <si>
    <t>LT.5024</t>
  </si>
  <si>
    <t>AS.2111</t>
  </si>
  <si>
    <t>AS.3111</t>
  </si>
  <si>
    <t>AS.2107</t>
  </si>
  <si>
    <t>AS.5017</t>
  </si>
  <si>
    <t>AS.2116</t>
  </si>
  <si>
    <t>AS.2021</t>
  </si>
  <si>
    <t>Q24T</t>
  </si>
  <si>
    <t>Трансформатор для блока управления QUAD-24V-2M</t>
  </si>
  <si>
    <t>14.</t>
  </si>
  <si>
    <t>RT600KIT / RT1000KIT</t>
  </si>
  <si>
    <t>Рейка приводная ременная LGR-3600B</t>
  </si>
  <si>
    <t>RT600LKIT / RT1000LKIT</t>
  </si>
  <si>
    <t>Рейка приводная ременная LGR-4200B</t>
  </si>
  <si>
    <t>LGR.01</t>
  </si>
  <si>
    <t>LGR.02</t>
  </si>
  <si>
    <t>LGR.03</t>
  </si>
  <si>
    <t>LGR.04</t>
  </si>
  <si>
    <t>LGR.05</t>
  </si>
  <si>
    <t>LGR.06B</t>
  </si>
  <si>
    <t>LGR.07B</t>
  </si>
  <si>
    <t>LGR.08</t>
  </si>
  <si>
    <t>LGR.09B</t>
  </si>
  <si>
    <t>LGR.10</t>
  </si>
  <si>
    <t>LGR.11</t>
  </si>
  <si>
    <t>LGR.12</t>
  </si>
  <si>
    <t>LGR.13</t>
  </si>
  <si>
    <t>LGR.14</t>
  </si>
  <si>
    <t>Рейки для гаражных приводов Rampart</t>
  </si>
  <si>
    <t>1 (8,2 m)</t>
  </si>
  <si>
    <t>Дилерская цена (со скидкой), RUR с НДС</t>
  </si>
  <si>
    <t>Дилерский прайс с учетом региональной наценки и индивидуальной скидки, RUR с НДС</t>
  </si>
  <si>
    <r>
      <t xml:space="preserve">Рекомендованный розничный прайс-лист </t>
    </r>
    <r>
      <rPr>
        <b/>
        <u/>
        <sz val="9"/>
        <color indexed="8"/>
        <rFont val="Arial"/>
        <family val="2"/>
        <charset val="204"/>
      </rPr>
      <t>с учетом региональной наценки</t>
    </r>
    <r>
      <rPr>
        <b/>
        <sz val="9"/>
        <color indexed="8"/>
        <rFont val="Arial"/>
        <family val="2"/>
        <charset val="204"/>
      </rPr>
      <t>, 
RUR с НДС</t>
    </r>
  </si>
  <si>
    <t>Крышка корпуса</t>
  </si>
  <si>
    <t>Плафон</t>
  </si>
  <si>
    <t>Мотор-редуктор</t>
  </si>
  <si>
    <t>Ввод кабельный</t>
  </si>
  <si>
    <t>Переходник светодиодов</t>
  </si>
  <si>
    <t>Модуль подсветки</t>
  </si>
  <si>
    <t>Кронштейн крепления привода к рейке</t>
  </si>
  <si>
    <t>Полоса подвеса</t>
  </si>
  <si>
    <t>Кронштейн крепления рейки к потолку</t>
  </si>
  <si>
    <t>Набор метиз для монтажа комплекта</t>
  </si>
  <si>
    <t>Кронштейн крепления рейки к стене</t>
  </si>
  <si>
    <t>Держатель со шкивом</t>
  </si>
  <si>
    <t>Ремень</t>
  </si>
  <si>
    <t>Упор</t>
  </si>
  <si>
    <t>Соединитель ремня</t>
  </si>
  <si>
    <t>Каретка</t>
  </si>
  <si>
    <t>Шарик-ручка разблокировки</t>
  </si>
  <si>
    <t>Тяга</t>
  </si>
  <si>
    <t>Кронштейн воротный</t>
  </si>
  <si>
    <t>Узел натяжения</t>
  </si>
  <si>
    <t>Рычаг  разблокировки</t>
  </si>
  <si>
    <t>Конденсатор</t>
  </si>
  <si>
    <t>Крышка  съёмная</t>
  </si>
  <si>
    <t>Основание привода</t>
  </si>
  <si>
    <t>Винт червячный</t>
  </si>
  <si>
    <t>Узел редуктора</t>
  </si>
  <si>
    <t>Крышка защитная</t>
  </si>
  <si>
    <t>Штифт стопорный</t>
  </si>
  <si>
    <t>Кронштейн задний</t>
  </si>
  <si>
    <t>Пластина кронштейна заднего</t>
  </si>
  <si>
    <t>Упор концевой механический</t>
  </si>
  <si>
    <t>Пластина кронштейна переднего</t>
  </si>
  <si>
    <t>Резинка уплотнительная</t>
  </si>
  <si>
    <t>Кожух двигателя</t>
  </si>
  <si>
    <t>Втулка</t>
  </si>
  <si>
    <t>Корпус блока управления  для приводов Abacus</t>
  </si>
  <si>
    <t>Корпус трансформатора</t>
  </si>
  <si>
    <t>Ключ разблокировки универсальный</t>
  </si>
  <si>
    <t>Колесо зубчатое редуктора</t>
  </si>
  <si>
    <t>Колесо зубчатое коническое</t>
  </si>
  <si>
    <t>Основание  привода</t>
  </si>
  <si>
    <t>Упоры в комплекте для Abacus 300</t>
  </si>
  <si>
    <t>Корпус разблокировочного механизма</t>
  </si>
  <si>
    <t>Упоры в комплекте для Abacus 500</t>
  </si>
  <si>
    <t xml:space="preserve">Кронштейн передний </t>
  </si>
  <si>
    <t>Выключатель конечных положений</t>
  </si>
  <si>
    <t>Держатель блока управления</t>
  </si>
  <si>
    <t>Замок передней крышки</t>
  </si>
  <si>
    <t>Рычаг</t>
  </si>
  <si>
    <t>Корпус тумбы</t>
  </si>
  <si>
    <t>Узел разблокировки</t>
  </si>
  <si>
    <t>Крышка тумбы верхняя</t>
  </si>
  <si>
    <t>Плафон подсветки</t>
  </si>
  <si>
    <t>Держатель рейки</t>
  </si>
  <si>
    <t>Пластина крепления рейки</t>
  </si>
  <si>
    <t>Крышка крепления</t>
  </si>
  <si>
    <t>Крышка задняя</t>
  </si>
  <si>
    <t>Пружина балансировочная</t>
  </si>
  <si>
    <t>Плата светодиодная</t>
  </si>
  <si>
    <t>Основание фундаментное</t>
  </si>
  <si>
    <t>Плата блока управления</t>
  </si>
  <si>
    <t xml:space="preserve">В прайс-листе указаны дилерские цены и рекомендованные розничные цены  в рублях (RUR) с НДС. </t>
  </si>
  <si>
    <t>Дата обновления - 01.01.2019</t>
  </si>
  <si>
    <t>LT.5114</t>
  </si>
  <si>
    <t>LT.5116</t>
  </si>
  <si>
    <t>LT.5117</t>
  </si>
  <si>
    <t>LT.5120</t>
  </si>
  <si>
    <t>Новая версия артикула LT.5020</t>
  </si>
  <si>
    <t>Новая версия артикула LT.5014</t>
  </si>
  <si>
    <t>Новая версия артикула LT.5016</t>
  </si>
  <si>
    <t>Новая версия артикула LT.5017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</si>
</sst>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3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Verdana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u/>
      <sz val="10"/>
      <color indexed="12"/>
      <name val="Verdana"/>
      <family val="2"/>
      <charset val="204"/>
    </font>
    <font>
      <sz val="1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u/>
      <sz val="14"/>
      <color indexed="12"/>
      <name val="Verdana"/>
      <family val="2"/>
      <charset val="204"/>
    </font>
    <font>
      <sz val="14"/>
      <color theme="1"/>
      <name val="Verdana"/>
      <family val="2"/>
      <charset val="204"/>
    </font>
    <font>
      <sz val="14"/>
      <name val="Verdana"/>
      <family val="2"/>
      <charset val="204"/>
    </font>
    <font>
      <b/>
      <sz val="10"/>
      <name val="Verdana"/>
      <family val="2"/>
      <charset val="204"/>
    </font>
    <font>
      <u/>
      <sz val="14"/>
      <color theme="3"/>
      <name val="Verdana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u/>
      <sz val="9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0"/>
      <color rgb="FFFF0000"/>
      <name val="Verdana"/>
      <family val="2"/>
      <charset val="204"/>
    </font>
    <font>
      <b/>
      <sz val="10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8" fillId="0" borderId="0"/>
    <xf numFmtId="0" fontId="9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28" fillId="0" borderId="0" applyFont="0" applyFill="0" applyBorder="0" applyAlignment="0" applyProtection="0"/>
  </cellStyleXfs>
  <cellXfs count="131">
    <xf numFmtId="0" fontId="0" fillId="0" borderId="0" xfId="0"/>
    <xf numFmtId="0" fontId="3" fillId="3" borderId="0" xfId="0" applyFont="1" applyFill="1" applyAlignment="1">
      <alignment horizontal="center" vertical="center"/>
    </xf>
    <xf numFmtId="0" fontId="3" fillId="3" borderId="0" xfId="0" applyFont="1" applyFill="1"/>
    <xf numFmtId="0" fontId="2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/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2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0" borderId="0" xfId="2"/>
    <xf numFmtId="0" fontId="8" fillId="0" borderId="0" xfId="2" applyAlignment="1">
      <alignment horizontal="center" vertical="center"/>
    </xf>
    <xf numFmtId="0" fontId="8" fillId="0" borderId="0" xfId="2" applyAlignment="1">
      <alignment horizontal="center"/>
    </xf>
    <xf numFmtId="0" fontId="8" fillId="0" borderId="0" xfId="2" applyAlignment="1">
      <alignment wrapText="1"/>
    </xf>
    <xf numFmtId="0" fontId="2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3" borderId="0" xfId="2" applyFill="1"/>
    <xf numFmtId="0" fontId="8" fillId="3" borderId="0" xfId="2" applyFill="1" applyAlignment="1">
      <alignment horizontal="center" vertical="center"/>
    </xf>
    <xf numFmtId="0" fontId="8" fillId="3" borderId="0" xfId="2" applyFill="1" applyAlignment="1">
      <alignment horizontal="center"/>
    </xf>
    <xf numFmtId="0" fontId="13" fillId="3" borderId="0" xfId="0" applyFont="1" applyFill="1"/>
    <xf numFmtId="0" fontId="7" fillId="5" borderId="0" xfId="0" applyFont="1" applyFill="1"/>
    <xf numFmtId="0" fontId="7" fillId="5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4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6" fillId="3" borderId="11" xfId="3" applyFont="1" applyFill="1" applyBorder="1" applyAlignment="1">
      <alignment horizontal="center" wrapText="1"/>
    </xf>
    <xf numFmtId="9" fontId="4" fillId="2" borderId="13" xfId="3" applyNumberFormat="1" applyFont="1" applyFill="1" applyBorder="1" applyAlignment="1" applyProtection="1">
      <alignment horizontal="center" wrapText="1"/>
      <protection hidden="1"/>
    </xf>
    <xf numFmtId="0" fontId="11" fillId="3" borderId="14" xfId="2" applyFont="1" applyFill="1" applyBorder="1" applyAlignment="1">
      <alignment horizontal="center" vertical="center" wrapText="1"/>
    </xf>
    <xf numFmtId="9" fontId="4" fillId="4" borderId="16" xfId="3" applyNumberFormat="1" applyFont="1" applyFill="1" applyBorder="1" applyAlignment="1">
      <alignment horizontal="center" wrapText="1"/>
    </xf>
    <xf numFmtId="0" fontId="16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4" fillId="0" borderId="17" xfId="2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 shrinkToFit="1"/>
    </xf>
    <xf numFmtId="0" fontId="6" fillId="3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0" xfId="0" applyFont="1" applyFill="1" applyBorder="1"/>
    <xf numFmtId="0" fontId="17" fillId="6" borderId="0" xfId="0" applyFont="1" applyFill="1" applyBorder="1"/>
    <xf numFmtId="0" fontId="18" fillId="6" borderId="0" xfId="0" applyFont="1" applyFill="1" applyBorder="1"/>
    <xf numFmtId="0" fontId="19" fillId="6" borderId="0" xfId="0" applyFont="1" applyFill="1" applyBorder="1" applyAlignment="1">
      <alignment horizontal="left" wrapText="1"/>
    </xf>
    <xf numFmtId="0" fontId="16" fillId="6" borderId="19" xfId="0" applyFont="1" applyFill="1" applyBorder="1"/>
    <xf numFmtId="0" fontId="18" fillId="6" borderId="19" xfId="0" applyFont="1" applyFill="1" applyBorder="1" applyAlignment="1">
      <alignment horizontal="left"/>
    </xf>
    <xf numFmtId="14" fontId="16" fillId="6" borderId="19" xfId="0" applyNumberFormat="1" applyFont="1" applyFill="1" applyBorder="1"/>
    <xf numFmtId="0" fontId="20" fillId="3" borderId="0" xfId="4" applyFont="1" applyFill="1" applyAlignment="1" applyProtection="1">
      <alignment horizontal="left"/>
    </xf>
    <xf numFmtId="0" fontId="3" fillId="3" borderId="1" xfId="0" applyFont="1" applyFill="1" applyBorder="1" applyAlignment="1">
      <alignment horizontal="right" vertical="center" wrapText="1" shrinkToFit="1"/>
    </xf>
    <xf numFmtId="0" fontId="21" fillId="3" borderId="0" xfId="0" applyFont="1" applyFill="1"/>
    <xf numFmtId="0" fontId="22" fillId="3" borderId="0" xfId="0" applyFont="1" applyFill="1"/>
    <xf numFmtId="0" fontId="12" fillId="3" borderId="0" xfId="4" applyFill="1" applyAlignment="1" applyProtection="1">
      <alignment horizontal="center" vertical="center" wrapText="1"/>
    </xf>
    <xf numFmtId="0" fontId="12" fillId="3" borderId="0" xfId="4" applyFill="1" applyAlignment="1" applyProtection="1">
      <alignment horizontal="center" vertical="center" wrapText="1"/>
    </xf>
    <xf numFmtId="2" fontId="8" fillId="0" borderId="0" xfId="2" applyNumberFormat="1"/>
    <xf numFmtId="0" fontId="0" fillId="3" borderId="0" xfId="0" applyFill="1"/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23" fillId="0" borderId="0" xfId="2" applyFont="1" applyAlignment="1">
      <alignment horizontal="center" vertical="center" wrapText="1"/>
    </xf>
    <xf numFmtId="0" fontId="20" fillId="3" borderId="0" xfId="4" applyFont="1" applyFill="1" applyAlignment="1" applyProtection="1">
      <alignment horizontal="left"/>
    </xf>
    <xf numFmtId="0" fontId="12" fillId="3" borderId="0" xfId="4" applyFill="1" applyAlignment="1" applyProtection="1">
      <alignment horizontal="center" vertical="center" wrapText="1"/>
    </xf>
    <xf numFmtId="0" fontId="20" fillId="3" borderId="0" xfId="4" applyFont="1" applyFill="1" applyAlignment="1" applyProtection="1">
      <alignment horizontal="left"/>
    </xf>
    <xf numFmtId="0" fontId="3" fillId="3" borderId="2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right" vertical="center" wrapText="1" shrinkToFit="1"/>
    </xf>
    <xf numFmtId="0" fontId="25" fillId="3" borderId="0" xfId="0" applyFont="1" applyFill="1" applyAlignment="1">
      <alignment horizontal="left" vertical="center" wrapText="1"/>
    </xf>
    <xf numFmtId="0" fontId="26" fillId="3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 wrapText="1"/>
    </xf>
    <xf numFmtId="0" fontId="12" fillId="3" borderId="0" xfId="4" applyFill="1" applyAlignment="1" applyProtection="1">
      <alignment horizontal="center" vertical="center" wrapText="1"/>
    </xf>
    <xf numFmtId="0" fontId="7" fillId="3" borderId="0" xfId="0" applyFont="1" applyFill="1"/>
    <xf numFmtId="0" fontId="8" fillId="0" borderId="0" xfId="2" applyNumberFormat="1"/>
    <xf numFmtId="0" fontId="23" fillId="0" borderId="0" xfId="2" applyNumberFormat="1" applyFont="1" applyAlignment="1">
      <alignment horizontal="center" vertical="center" wrapText="1"/>
    </xf>
    <xf numFmtId="0" fontId="30" fillId="0" borderId="0" xfId="2" applyNumberFormat="1" applyFont="1"/>
    <xf numFmtId="2" fontId="30" fillId="0" borderId="0" xfId="2" applyNumberFormat="1" applyFont="1"/>
    <xf numFmtId="0" fontId="30" fillId="0" borderId="0" xfId="2" applyFont="1"/>
    <xf numFmtId="9" fontId="8" fillId="0" borderId="0" xfId="5" applyFont="1"/>
    <xf numFmtId="2" fontId="1" fillId="0" borderId="6" xfId="2" applyNumberFormat="1" applyFont="1" applyFill="1" applyBorder="1" applyAlignment="1">
      <alignment horizontal="center" vertical="center"/>
    </xf>
    <xf numFmtId="2" fontId="1" fillId="0" borderId="7" xfId="2" applyNumberFormat="1" applyFont="1" applyFill="1" applyBorder="1" applyAlignment="1">
      <alignment horizontal="center" vertical="center"/>
    </xf>
    <xf numFmtId="2" fontId="1" fillId="0" borderId="8" xfId="2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 wrapText="1"/>
    </xf>
    <xf numFmtId="0" fontId="1" fillId="0" borderId="7" xfId="0" applyNumberFormat="1" applyFont="1" applyFill="1" applyBorder="1" applyAlignment="1">
      <alignment horizontal="left" vertical="center" wrapText="1"/>
    </xf>
    <xf numFmtId="164" fontId="1" fillId="0" borderId="7" xfId="0" applyNumberFormat="1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wrapText="1"/>
    </xf>
    <xf numFmtId="164" fontId="1" fillId="0" borderId="7" xfId="0" applyNumberFormat="1" applyFont="1" applyFill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/>
    </xf>
    <xf numFmtId="164" fontId="1" fillId="0" borderId="9" xfId="0" applyNumberFormat="1" applyFont="1" applyFill="1" applyBorder="1" applyAlignment="1">
      <alignment horizontal="center"/>
    </xf>
    <xf numFmtId="0" fontId="29" fillId="0" borderId="7" xfId="0" applyNumberFormat="1" applyFont="1" applyFill="1" applyBorder="1" applyAlignment="1">
      <alignment horizontal="left" vertical="center" wrapText="1"/>
    </xf>
    <xf numFmtId="164" fontId="29" fillId="0" borderId="7" xfId="0" applyNumberFormat="1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wrapText="1"/>
    </xf>
    <xf numFmtId="164" fontId="29" fillId="0" borderId="10" xfId="0" applyNumberFormat="1" applyFont="1" applyFill="1" applyBorder="1" applyAlignment="1">
      <alignment horizontal="center" vertical="center"/>
    </xf>
    <xf numFmtId="164" fontId="29" fillId="0" borderId="9" xfId="0" applyNumberFormat="1" applyFont="1" applyFill="1" applyBorder="1" applyAlignment="1">
      <alignment horizontal="center"/>
    </xf>
    <xf numFmtId="2" fontId="29" fillId="0" borderId="6" xfId="2" applyNumberFormat="1" applyFont="1" applyFill="1" applyBorder="1" applyAlignment="1">
      <alignment horizontal="center" vertical="center"/>
    </xf>
    <xf numFmtId="2" fontId="29" fillId="0" borderId="7" xfId="2" applyNumberFormat="1" applyFont="1" applyFill="1" applyBorder="1" applyAlignment="1">
      <alignment horizontal="center" vertical="center"/>
    </xf>
    <xf numFmtId="2" fontId="29" fillId="0" borderId="6" xfId="2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164" fontId="29" fillId="0" borderId="7" xfId="0" applyNumberFormat="1" applyFont="1" applyFill="1" applyBorder="1" applyAlignment="1">
      <alignment horizontal="center" vertical="center"/>
    </xf>
    <xf numFmtId="164" fontId="29" fillId="0" borderId="7" xfId="0" applyNumberFormat="1" applyFont="1" applyFill="1" applyBorder="1" applyAlignment="1">
      <alignment horizontal="center"/>
    </xf>
    <xf numFmtId="2" fontId="29" fillId="0" borderId="8" xfId="2" applyNumberFormat="1" applyFont="1" applyFill="1" applyBorder="1" applyAlignment="1">
      <alignment horizontal="center"/>
    </xf>
    <xf numFmtId="164" fontId="4" fillId="0" borderId="7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/>
    </xf>
    <xf numFmtId="2" fontId="4" fillId="0" borderId="6" xfId="2" applyNumberFormat="1" applyFont="1" applyFill="1" applyBorder="1" applyAlignment="1">
      <alignment horizontal="center" vertical="center"/>
    </xf>
    <xf numFmtId="0" fontId="17" fillId="6" borderId="20" xfId="0" applyFont="1" applyFill="1" applyBorder="1" applyAlignment="1">
      <alignment horizontal="center" vertical="center"/>
    </xf>
    <xf numFmtId="0" fontId="17" fillId="6" borderId="18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17" fillId="6" borderId="22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3" xfId="0" applyFont="1" applyFill="1" applyBorder="1" applyAlignment="1">
      <alignment horizontal="center" vertical="center"/>
    </xf>
    <xf numFmtId="0" fontId="17" fillId="6" borderId="24" xfId="0" applyFont="1" applyFill="1" applyBorder="1" applyAlignment="1">
      <alignment horizontal="center" vertical="center"/>
    </xf>
    <xf numFmtId="0" fontId="17" fillId="6" borderId="19" xfId="0" applyFont="1" applyFill="1" applyBorder="1" applyAlignment="1">
      <alignment horizontal="center" vertical="center"/>
    </xf>
    <xf numFmtId="0" fontId="17" fillId="6" borderId="25" xfId="0" applyFont="1" applyFill="1" applyBorder="1" applyAlignment="1">
      <alignment horizontal="center" vertical="center"/>
    </xf>
    <xf numFmtId="0" fontId="24" fillId="3" borderId="0" xfId="4" applyFont="1" applyFill="1" applyAlignment="1" applyProtection="1">
      <alignment horizontal="left"/>
    </xf>
    <xf numFmtId="0" fontId="19" fillId="6" borderId="0" xfId="0" applyFont="1" applyFill="1" applyBorder="1" applyAlignment="1">
      <alignment horizontal="left" wrapText="1"/>
    </xf>
    <xf numFmtId="0" fontId="20" fillId="3" borderId="0" xfId="4" applyFont="1" applyFill="1" applyAlignment="1" applyProtection="1">
      <alignment horizontal="left"/>
    </xf>
    <xf numFmtId="0" fontId="10" fillId="3" borderId="12" xfId="3" applyFont="1" applyFill="1" applyBorder="1" applyAlignment="1" applyProtection="1">
      <alignment horizontal="center"/>
      <protection hidden="1"/>
    </xf>
    <xf numFmtId="0" fontId="10" fillId="3" borderId="15" xfId="3" applyFont="1" applyFill="1" applyBorder="1" applyAlignment="1">
      <alignment horizontal="center"/>
    </xf>
    <xf numFmtId="0" fontId="12" fillId="3" borderId="0" xfId="4" applyFill="1" applyAlignment="1" applyProtection="1">
      <alignment horizontal="center" vertical="center" wrapText="1"/>
    </xf>
  </cellXfs>
  <cellStyles count="6">
    <cellStyle name="Standard_Tabelle1" xfId="1"/>
    <cellStyle name="Гиперссылка" xfId="4" builtinId="8"/>
    <cellStyle name="Обычный" xfId="0" builtinId="0"/>
    <cellStyle name="Обычный 12" xfId="3"/>
    <cellStyle name="Обычный 2" xfId="2"/>
    <cellStyle name="Процентный" xfId="5" builtin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0</xdr:row>
      <xdr:rowOff>76200</xdr:rowOff>
    </xdr:from>
    <xdr:to>
      <xdr:col>13</xdr:col>
      <xdr:colOff>526548</xdr:colOff>
      <xdr:row>2</xdr:row>
      <xdr:rowOff>190499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7475" y="76200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161924</xdr:colOff>
      <xdr:row>0</xdr:row>
      <xdr:rowOff>123826</xdr:rowOff>
    </xdr:from>
    <xdr:to>
      <xdr:col>2</xdr:col>
      <xdr:colOff>523875</xdr:colOff>
      <xdr:row>2</xdr:row>
      <xdr:rowOff>204970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1924" y="123826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38100</xdr:colOff>
      <xdr:row>9</xdr:row>
      <xdr:rowOff>28970</xdr:rowOff>
    </xdr:from>
    <xdr:to>
      <xdr:col>13</xdr:col>
      <xdr:colOff>542925</xdr:colOff>
      <xdr:row>32</xdr:row>
      <xdr:rowOff>200173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4100" y="2324495"/>
          <a:ext cx="2333625" cy="54290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752477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374941</xdr:colOff>
      <xdr:row>0</xdr:row>
      <xdr:rowOff>81642</xdr:rowOff>
    </xdr:from>
    <xdr:to>
      <xdr:col>9</xdr:col>
      <xdr:colOff>476251</xdr:colOff>
      <xdr:row>40</xdr:row>
      <xdr:rowOff>22657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76" t="16033" r="11857" b="6537"/>
        <a:stretch/>
      </xdr:blipFill>
      <xdr:spPr>
        <a:xfrm rot="16200000">
          <a:off x="5313085" y="1361962"/>
          <a:ext cx="7288380" cy="47277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776969</xdr:colOff>
      <xdr:row>0</xdr:row>
      <xdr:rowOff>69395</xdr:rowOff>
    </xdr:from>
    <xdr:to>
      <xdr:col>10</xdr:col>
      <xdr:colOff>1598792</xdr:colOff>
      <xdr:row>3</xdr:row>
      <xdr:rowOff>156480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862" y="69395"/>
          <a:ext cx="1978430" cy="57694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94563</xdr:colOff>
      <xdr:row>0</xdr:row>
      <xdr:rowOff>69634</xdr:rowOff>
    </xdr:from>
    <xdr:to>
      <xdr:col>9</xdr:col>
      <xdr:colOff>1074964</xdr:colOff>
      <xdr:row>42</xdr:row>
      <xdr:rowOff>82423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351" t="16350" r="11991" b="6259"/>
        <a:stretch/>
      </xdr:blipFill>
      <xdr:spPr>
        <a:xfrm rot="16200000">
          <a:off x="7354726" y="932935"/>
          <a:ext cx="7333432" cy="5606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503463</xdr:colOff>
      <xdr:row>0</xdr:row>
      <xdr:rowOff>55789</xdr:rowOff>
    </xdr:from>
    <xdr:to>
      <xdr:col>10</xdr:col>
      <xdr:colOff>1149755</xdr:colOff>
      <xdr:row>3</xdr:row>
      <xdr:rowOff>91686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82106" y="55789"/>
          <a:ext cx="1802899" cy="5257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119235</xdr:colOff>
      <xdr:row>0</xdr:row>
      <xdr:rowOff>1603</xdr:rowOff>
    </xdr:from>
    <xdr:to>
      <xdr:col>9</xdr:col>
      <xdr:colOff>773506</xdr:colOff>
      <xdr:row>39</xdr:row>
      <xdr:rowOff>76843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1692" t="12507" r="10996" b="6479"/>
        <a:stretch/>
      </xdr:blipFill>
      <xdr:spPr>
        <a:xfrm rot="16200000">
          <a:off x="7283560" y="692602"/>
          <a:ext cx="6697916" cy="53159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324054</xdr:colOff>
      <xdr:row>0</xdr:row>
      <xdr:rowOff>0</xdr:rowOff>
    </xdr:from>
    <xdr:to>
      <xdr:col>9</xdr:col>
      <xdr:colOff>592946</xdr:colOff>
      <xdr:row>39</xdr:row>
      <xdr:rowOff>84963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6803" t="18183" r="6130" b="7654"/>
        <a:stretch/>
      </xdr:blipFill>
      <xdr:spPr>
        <a:xfrm>
          <a:off x="9994730" y="0"/>
          <a:ext cx="4930539" cy="68084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125592</xdr:colOff>
      <xdr:row>0</xdr:row>
      <xdr:rowOff>0</xdr:rowOff>
    </xdr:from>
    <xdr:to>
      <xdr:col>9</xdr:col>
      <xdr:colOff>401476</xdr:colOff>
      <xdr:row>36</xdr:row>
      <xdr:rowOff>95250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6363" t="19061" r="4214" b="6603"/>
        <a:stretch/>
      </xdr:blipFill>
      <xdr:spPr>
        <a:xfrm>
          <a:off x="8126592" y="0"/>
          <a:ext cx="4902313" cy="6436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114300</xdr:rowOff>
    </xdr:from>
    <xdr:to>
      <xdr:col>5</xdr:col>
      <xdr:colOff>466726</xdr:colOff>
      <xdr:row>3</xdr:row>
      <xdr:rowOff>81144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125505</xdr:colOff>
      <xdr:row>0</xdr:row>
      <xdr:rowOff>0</xdr:rowOff>
    </xdr:from>
    <xdr:to>
      <xdr:col>14</xdr:col>
      <xdr:colOff>468406</xdr:colOff>
      <xdr:row>32</xdr:row>
      <xdr:rowOff>152400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828" t="19272" r="19511" b="15499"/>
        <a:stretch/>
      </xdr:blipFill>
      <xdr:spPr>
        <a:xfrm>
          <a:off x="7622240" y="0"/>
          <a:ext cx="5788960" cy="67078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114300</xdr:rowOff>
    </xdr:from>
    <xdr:to>
      <xdr:col>5</xdr:col>
      <xdr:colOff>466726</xdr:colOff>
      <xdr:row>3</xdr:row>
      <xdr:rowOff>81144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38800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227918</xdr:colOff>
      <xdr:row>0</xdr:row>
      <xdr:rowOff>110533</xdr:rowOff>
    </xdr:from>
    <xdr:to>
      <xdr:col>14</xdr:col>
      <xdr:colOff>372299</xdr:colOff>
      <xdr:row>33</xdr:row>
      <xdr:rowOff>63500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44" t="-231" r="75618" b="35344"/>
        <a:stretch/>
      </xdr:blipFill>
      <xdr:spPr>
        <a:xfrm>
          <a:off x="7816168" y="110533"/>
          <a:ext cx="5573631" cy="65410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114300</xdr:rowOff>
    </xdr:from>
    <xdr:to>
      <xdr:col>5</xdr:col>
      <xdr:colOff>466726</xdr:colOff>
      <xdr:row>3</xdr:row>
      <xdr:rowOff>67537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38800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412378</xdr:colOff>
      <xdr:row>3</xdr:row>
      <xdr:rowOff>65634</xdr:rowOff>
    </xdr:from>
    <xdr:to>
      <xdr:col>16</xdr:col>
      <xdr:colOff>298922</xdr:colOff>
      <xdr:row>23</xdr:row>
      <xdr:rowOff>152506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3307" t="20654" r="1918" b="25500"/>
        <a:stretch/>
      </xdr:blipFill>
      <xdr:spPr>
        <a:xfrm>
          <a:off x="7991557" y="637134"/>
          <a:ext cx="6622079" cy="46634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216460</xdr:colOff>
      <xdr:row>0</xdr:row>
      <xdr:rowOff>44953</xdr:rowOff>
    </xdr:from>
    <xdr:to>
      <xdr:col>9</xdr:col>
      <xdr:colOff>127340</xdr:colOff>
      <xdr:row>36</xdr:row>
      <xdr:rowOff>135356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2276" t="15167" r="19972" b="12031"/>
        <a:stretch/>
      </xdr:blipFill>
      <xdr:spPr>
        <a:xfrm>
          <a:off x="7388225" y="44953"/>
          <a:ext cx="4572527" cy="62121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63945</xdr:colOff>
      <xdr:row>0</xdr:row>
      <xdr:rowOff>11206</xdr:rowOff>
    </xdr:from>
    <xdr:to>
      <xdr:col>8</xdr:col>
      <xdr:colOff>750793</xdr:colOff>
      <xdr:row>37</xdr:row>
      <xdr:rowOff>78441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3440" t="23706" r="13664" b="5258"/>
        <a:stretch/>
      </xdr:blipFill>
      <xdr:spPr>
        <a:xfrm rot="16200000">
          <a:off x="7915310" y="1090929"/>
          <a:ext cx="6342529" cy="4183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2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54431</xdr:colOff>
      <xdr:row>0</xdr:row>
      <xdr:rowOff>40820</xdr:rowOff>
    </xdr:from>
    <xdr:to>
      <xdr:col>8</xdr:col>
      <xdr:colOff>847399</xdr:colOff>
      <xdr:row>36</xdr:row>
      <xdr:rowOff>11054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248" t="17204" r="12576" b="5140"/>
        <a:stretch/>
      </xdr:blipFill>
      <xdr:spPr>
        <a:xfrm rot="16200000">
          <a:off x="6404143" y="1074625"/>
          <a:ext cx="6348700" cy="42810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56215</xdr:colOff>
      <xdr:row>0</xdr:row>
      <xdr:rowOff>22411</xdr:rowOff>
    </xdr:from>
    <xdr:to>
      <xdr:col>8</xdr:col>
      <xdr:colOff>790392</xdr:colOff>
      <xdr:row>37</xdr:row>
      <xdr:rowOff>134470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53" t="14670" r="12871" b="10038"/>
        <a:stretch/>
      </xdr:blipFill>
      <xdr:spPr>
        <a:xfrm rot="16200000">
          <a:off x="5208215" y="1100882"/>
          <a:ext cx="6387353" cy="42304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314326</xdr:colOff>
      <xdr:row>0</xdr:row>
      <xdr:rowOff>123824</xdr:rowOff>
    </xdr:from>
    <xdr:to>
      <xdr:col>10</xdr:col>
      <xdr:colOff>1136149</xdr:colOff>
      <xdr:row>4</xdr:row>
      <xdr:rowOff>47623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6" y="123824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0</xdr:row>
      <xdr:rowOff>114300</xdr:rowOff>
    </xdr:from>
    <xdr:to>
      <xdr:col>5</xdr:col>
      <xdr:colOff>752476</xdr:colOff>
      <xdr:row>4</xdr:row>
      <xdr:rowOff>4944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375" y="114300"/>
          <a:ext cx="1581151" cy="538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33619</xdr:colOff>
      <xdr:row>0</xdr:row>
      <xdr:rowOff>0</xdr:rowOff>
    </xdr:from>
    <xdr:to>
      <xdr:col>8</xdr:col>
      <xdr:colOff>739591</xdr:colOff>
      <xdr:row>37</xdr:row>
      <xdr:rowOff>11208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9874" t="12962" r="10733" b="2408"/>
        <a:stretch/>
      </xdr:blipFill>
      <xdr:spPr>
        <a:xfrm rot="16200000">
          <a:off x="5221943" y="1042147"/>
          <a:ext cx="6286502" cy="4202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BreakPreview" zoomScale="85" zoomScaleNormal="100" zoomScaleSheetLayoutView="85" workbookViewId="0">
      <selection activeCell="R18" sqref="R18"/>
    </sheetView>
  </sheetViews>
  <sheetFormatPr defaultColWidth="9.140625" defaultRowHeight="14.25" x14ac:dyDescent="0.2"/>
  <cols>
    <col min="1" max="1" width="9.140625" style="18"/>
    <col min="2" max="16384" width="9.140625" style="17"/>
  </cols>
  <sheetData>
    <row r="1" spans="1:14" ht="18" x14ac:dyDescent="0.25">
      <c r="A1" s="39"/>
      <c r="B1" s="40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18" x14ac:dyDescent="0.25">
      <c r="A2" s="39"/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ht="18" x14ac:dyDescent="0.25">
      <c r="A3" s="39"/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ht="18" x14ac:dyDescent="0.25">
      <c r="A4" s="51"/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4" ht="18" x14ac:dyDescent="0.25">
      <c r="A5" s="51"/>
      <c r="B5" s="54" t="s">
        <v>23</v>
      </c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18" x14ac:dyDescent="0.25">
      <c r="A6" s="51"/>
      <c r="B6" s="54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</row>
    <row r="7" spans="1:14" s="28" customFormat="1" ht="39.75" customHeight="1" x14ac:dyDescent="0.3">
      <c r="A7" s="52"/>
      <c r="B7" s="126" t="s">
        <v>303</v>
      </c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52"/>
    </row>
    <row r="8" spans="1:14" s="28" customFormat="1" ht="15" customHeight="1" x14ac:dyDescent="0.3">
      <c r="A8" s="52"/>
      <c r="B8" s="55"/>
      <c r="C8" s="55"/>
      <c r="D8" s="55"/>
      <c r="E8" s="55"/>
      <c r="F8" s="55"/>
      <c r="G8" s="55"/>
      <c r="H8" s="55"/>
      <c r="I8" s="52"/>
      <c r="J8" s="52"/>
      <c r="K8" s="52"/>
      <c r="L8" s="52"/>
      <c r="M8" s="52"/>
      <c r="N8" s="52"/>
    </row>
    <row r="9" spans="1:14" s="28" customFormat="1" ht="18" x14ac:dyDescent="0.25">
      <c r="A9" s="56"/>
      <c r="B9" s="57" t="s">
        <v>304</v>
      </c>
      <c r="C9" s="58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14" ht="18" x14ac:dyDescent="0.25">
      <c r="A10" s="39"/>
      <c r="B10" s="4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18" x14ac:dyDescent="0.25">
      <c r="A11" s="42" t="s">
        <v>14</v>
      </c>
      <c r="B11" s="127" t="s">
        <v>175</v>
      </c>
      <c r="C11" s="127"/>
      <c r="D11" s="127"/>
      <c r="E11" s="127"/>
      <c r="F11" s="127"/>
      <c r="G11" s="127"/>
      <c r="H11" s="127"/>
      <c r="I11" s="127"/>
      <c r="J11" s="127"/>
      <c r="K11" s="127"/>
      <c r="L11" s="41"/>
      <c r="M11" s="41"/>
      <c r="N11" s="41"/>
    </row>
    <row r="12" spans="1:14" ht="18" x14ac:dyDescent="0.25">
      <c r="A12" s="42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41"/>
      <c r="M12" s="41"/>
      <c r="N12" s="41"/>
    </row>
    <row r="13" spans="1:14" ht="18" x14ac:dyDescent="0.25">
      <c r="A13" s="42" t="s">
        <v>15</v>
      </c>
      <c r="B13" s="127" t="s">
        <v>178</v>
      </c>
      <c r="C13" s="127"/>
      <c r="D13" s="127"/>
      <c r="E13" s="127"/>
      <c r="F13" s="127"/>
      <c r="G13" s="127"/>
      <c r="H13" s="127"/>
      <c r="I13" s="127"/>
      <c r="J13" s="70"/>
      <c r="K13" s="70"/>
      <c r="L13" s="41"/>
      <c r="M13" s="41"/>
      <c r="N13" s="41"/>
    </row>
    <row r="14" spans="1:14" ht="18" x14ac:dyDescent="0.25">
      <c r="A14" s="4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41"/>
      <c r="M14" s="41"/>
      <c r="N14" s="41"/>
    </row>
    <row r="15" spans="1:14" ht="18" x14ac:dyDescent="0.25">
      <c r="A15" s="42" t="s">
        <v>16</v>
      </c>
      <c r="B15" s="127" t="s">
        <v>237</v>
      </c>
      <c r="C15" s="127"/>
      <c r="D15" s="127"/>
      <c r="E15" s="127"/>
      <c r="F15" s="127"/>
      <c r="G15" s="127"/>
      <c r="H15" s="127"/>
      <c r="I15" s="72"/>
      <c r="J15" s="72"/>
      <c r="K15" s="72"/>
      <c r="L15" s="41"/>
      <c r="M15" s="41"/>
      <c r="N15" s="41"/>
    </row>
    <row r="16" spans="1:14" ht="18" x14ac:dyDescent="0.25">
      <c r="A16" s="42"/>
      <c r="B16" s="40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</row>
    <row r="17" spans="1:14" ht="18" x14ac:dyDescent="0.25">
      <c r="A17" s="42" t="s">
        <v>17</v>
      </c>
      <c r="B17" s="127" t="s">
        <v>106</v>
      </c>
      <c r="C17" s="127"/>
      <c r="D17" s="127"/>
      <c r="E17" s="127"/>
      <c r="F17" s="127"/>
      <c r="G17" s="127"/>
      <c r="H17" s="127"/>
      <c r="I17" s="127"/>
      <c r="J17" s="127"/>
      <c r="K17" s="127"/>
      <c r="L17" s="41"/>
      <c r="M17" s="41"/>
      <c r="N17" s="41"/>
    </row>
    <row r="18" spans="1:14" ht="18" x14ac:dyDescent="0.25">
      <c r="A18" s="42"/>
      <c r="B18" s="40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</row>
    <row r="19" spans="1:14" ht="18" x14ac:dyDescent="0.25">
      <c r="A19" s="42" t="s">
        <v>18</v>
      </c>
      <c r="B19" s="127" t="s">
        <v>107</v>
      </c>
      <c r="C19" s="127"/>
      <c r="D19" s="127"/>
      <c r="E19" s="127"/>
      <c r="F19" s="127"/>
      <c r="G19" s="127"/>
      <c r="H19" s="127"/>
      <c r="I19" s="127"/>
      <c r="J19" s="127"/>
      <c r="K19" s="127"/>
      <c r="L19" s="41"/>
      <c r="M19" s="41"/>
      <c r="N19" s="41"/>
    </row>
    <row r="20" spans="1:14" ht="18" x14ac:dyDescent="0.25">
      <c r="A20" s="42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</row>
    <row r="21" spans="1:14" ht="18" x14ac:dyDescent="0.25">
      <c r="A21" s="42" t="s">
        <v>22</v>
      </c>
      <c r="B21" s="127" t="s">
        <v>108</v>
      </c>
      <c r="C21" s="127"/>
      <c r="D21" s="127"/>
      <c r="E21" s="127"/>
      <c r="F21" s="127"/>
      <c r="G21" s="127"/>
      <c r="H21" s="127"/>
      <c r="I21" s="127"/>
      <c r="J21" s="127"/>
      <c r="K21" s="41"/>
      <c r="L21" s="41"/>
      <c r="M21" s="41"/>
      <c r="N21" s="41"/>
    </row>
    <row r="22" spans="1:14" ht="18" x14ac:dyDescent="0.25">
      <c r="A22" s="42"/>
      <c r="B22" s="40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</row>
    <row r="23" spans="1:14" ht="18" x14ac:dyDescent="0.25">
      <c r="A23" s="42" t="s">
        <v>118</v>
      </c>
      <c r="B23" s="127" t="s">
        <v>109</v>
      </c>
      <c r="C23" s="127"/>
      <c r="D23" s="127"/>
      <c r="E23" s="127"/>
      <c r="F23" s="127"/>
      <c r="G23" s="127"/>
      <c r="H23" s="127"/>
      <c r="I23" s="127"/>
      <c r="J23" s="127"/>
      <c r="K23" s="41"/>
      <c r="L23" s="41"/>
      <c r="M23" s="41"/>
      <c r="N23" s="41"/>
    </row>
    <row r="24" spans="1:14" ht="18" x14ac:dyDescent="0.25">
      <c r="A24" s="39"/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</row>
    <row r="25" spans="1:14" ht="18" x14ac:dyDescent="0.25">
      <c r="A25" s="42" t="s">
        <v>119</v>
      </c>
      <c r="B25" s="127" t="s">
        <v>110</v>
      </c>
      <c r="C25" s="127"/>
      <c r="D25" s="127"/>
      <c r="E25" s="127"/>
      <c r="F25" s="127"/>
      <c r="G25" s="127"/>
      <c r="H25" s="127"/>
      <c r="I25" s="41"/>
      <c r="J25" s="41"/>
      <c r="K25" s="41"/>
      <c r="L25" s="41"/>
      <c r="M25" s="41"/>
      <c r="N25" s="41"/>
    </row>
    <row r="26" spans="1:14" ht="18" x14ac:dyDescent="0.25">
      <c r="A26" s="39"/>
      <c r="B26" s="40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8" x14ac:dyDescent="0.25">
      <c r="A27" s="42" t="s">
        <v>120</v>
      </c>
      <c r="B27" s="127" t="s">
        <v>111</v>
      </c>
      <c r="C27" s="127"/>
      <c r="D27" s="127"/>
      <c r="E27" s="127"/>
      <c r="F27" s="127"/>
      <c r="G27" s="127"/>
      <c r="H27" s="127"/>
      <c r="I27" s="127"/>
      <c r="J27" s="41"/>
      <c r="K27" s="41"/>
      <c r="L27" s="41"/>
      <c r="M27" s="41"/>
      <c r="N27" s="41"/>
    </row>
    <row r="28" spans="1:14" ht="18" x14ac:dyDescent="0.25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4" ht="18" x14ac:dyDescent="0.25">
      <c r="A29" s="42" t="s">
        <v>159</v>
      </c>
      <c r="B29" s="127" t="s">
        <v>112</v>
      </c>
      <c r="C29" s="127"/>
      <c r="D29" s="127"/>
      <c r="E29" s="127"/>
      <c r="F29" s="127"/>
      <c r="G29" s="127"/>
      <c r="H29" s="127"/>
      <c r="I29" s="127"/>
      <c r="J29" s="41"/>
      <c r="K29" s="41"/>
      <c r="L29" s="41"/>
      <c r="M29" s="41"/>
      <c r="N29" s="41"/>
    </row>
    <row r="30" spans="1:14" ht="18" x14ac:dyDescent="0.25">
      <c r="A30" s="42"/>
      <c r="B30" s="40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8" x14ac:dyDescent="0.25">
      <c r="A31" s="42" t="s">
        <v>160</v>
      </c>
      <c r="B31" s="127" t="s">
        <v>116</v>
      </c>
      <c r="C31" s="127"/>
      <c r="D31" s="127"/>
      <c r="E31" s="127"/>
      <c r="F31" s="127"/>
      <c r="G31" s="127"/>
      <c r="H31" s="127"/>
      <c r="I31" s="127"/>
      <c r="J31" s="41"/>
      <c r="K31" s="41"/>
      <c r="L31" s="41"/>
      <c r="M31" s="41"/>
      <c r="N31" s="41"/>
    </row>
    <row r="32" spans="1:14" ht="18" x14ac:dyDescent="0.25">
      <c r="A32" s="39"/>
      <c r="B32" s="59"/>
      <c r="C32" s="59"/>
      <c r="D32" s="59"/>
      <c r="E32" s="59"/>
      <c r="F32" s="61"/>
      <c r="G32" s="61"/>
      <c r="H32" s="61"/>
      <c r="I32" s="61"/>
      <c r="J32" s="41"/>
      <c r="K32" s="41"/>
      <c r="L32" s="41"/>
      <c r="M32" s="41"/>
      <c r="N32" s="41"/>
    </row>
    <row r="33" spans="1:14" ht="18" x14ac:dyDescent="0.25">
      <c r="A33" s="42" t="s">
        <v>176</v>
      </c>
      <c r="B33" s="127" t="s">
        <v>157</v>
      </c>
      <c r="C33" s="127"/>
      <c r="D33" s="127"/>
      <c r="E33" s="127"/>
      <c r="F33" s="61"/>
      <c r="G33" s="61"/>
      <c r="H33" s="61"/>
      <c r="I33" s="61"/>
      <c r="J33" s="41"/>
      <c r="K33" s="41"/>
      <c r="L33" s="41"/>
      <c r="M33" s="41"/>
      <c r="N33" s="41"/>
    </row>
    <row r="34" spans="1:14" ht="18" x14ac:dyDescent="0.25">
      <c r="A34" s="39"/>
      <c r="B34" s="62"/>
      <c r="C34" s="61"/>
      <c r="D34" s="61"/>
      <c r="E34" s="61"/>
      <c r="F34" s="61"/>
      <c r="G34" s="61"/>
      <c r="H34" s="61"/>
      <c r="I34" s="61"/>
      <c r="J34" s="41"/>
      <c r="K34" s="41"/>
      <c r="L34" s="41"/>
      <c r="M34" s="41"/>
      <c r="N34" s="41"/>
    </row>
    <row r="35" spans="1:14" ht="18" x14ac:dyDescent="0.25">
      <c r="A35" s="42" t="s">
        <v>177</v>
      </c>
      <c r="B35" s="127" t="s">
        <v>158</v>
      </c>
      <c r="C35" s="127"/>
      <c r="D35" s="127"/>
      <c r="E35" s="127"/>
      <c r="F35" s="61"/>
      <c r="G35" s="61"/>
      <c r="H35" s="61"/>
      <c r="I35" s="61"/>
      <c r="J35" s="41"/>
      <c r="K35" s="41"/>
      <c r="L35" s="41"/>
      <c r="M35" s="41"/>
      <c r="N35" s="41"/>
    </row>
    <row r="36" spans="1:14" ht="18" x14ac:dyDescent="0.25">
      <c r="A36" s="39"/>
      <c r="B36" s="62"/>
      <c r="C36" s="61"/>
      <c r="D36" s="61"/>
      <c r="E36" s="61"/>
      <c r="F36" s="61"/>
      <c r="G36" s="61"/>
      <c r="H36" s="61"/>
      <c r="I36" s="61"/>
      <c r="J36" s="41"/>
      <c r="K36" s="41"/>
      <c r="L36" s="41"/>
      <c r="M36" s="41"/>
      <c r="N36" s="41"/>
    </row>
    <row r="37" spans="1:14" ht="18" x14ac:dyDescent="0.25">
      <c r="A37" s="42" t="s">
        <v>218</v>
      </c>
      <c r="B37" s="125" t="s">
        <v>19</v>
      </c>
      <c r="C37" s="125"/>
      <c r="D37" s="125"/>
      <c r="E37" s="125"/>
      <c r="F37" s="61"/>
      <c r="G37" s="61"/>
      <c r="H37" s="61"/>
      <c r="I37" s="61"/>
      <c r="J37" s="41"/>
      <c r="K37" s="41"/>
      <c r="L37" s="41"/>
      <c r="M37" s="41"/>
      <c r="N37" s="41"/>
    </row>
    <row r="38" spans="1:14" ht="18" x14ac:dyDescent="0.25">
      <c r="A38" s="39"/>
      <c r="B38" s="40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8" x14ac:dyDescent="0.25">
      <c r="A39" s="43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ht="18" customHeight="1" x14ac:dyDescent="0.2">
      <c r="A40" s="116" t="s">
        <v>121</v>
      </c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8"/>
    </row>
    <row r="41" spans="1:14" ht="18" customHeight="1" x14ac:dyDescent="0.2">
      <c r="A41" s="119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1"/>
    </row>
    <row r="42" spans="1:14" ht="18" customHeight="1" x14ac:dyDescent="0.2">
      <c r="A42" s="119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1"/>
    </row>
    <row r="43" spans="1:14" ht="18" customHeight="1" x14ac:dyDescent="0.2">
      <c r="A43" s="122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4"/>
    </row>
    <row r="44" spans="1:14" ht="18" x14ac:dyDescent="0.25">
      <c r="A44" s="43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4" x14ac:dyDescent="0.2">
      <c r="A45" s="30"/>
      <c r="B45" s="29"/>
      <c r="C45" s="29"/>
      <c r="D45" s="29"/>
      <c r="E45" s="29"/>
      <c r="F45" s="29"/>
      <c r="G45" s="29"/>
      <c r="H45" s="29"/>
      <c r="I45" s="29"/>
      <c r="J45" s="80"/>
      <c r="K45" s="80"/>
      <c r="L45" s="80"/>
      <c r="M45" s="80"/>
      <c r="N45" s="80"/>
    </row>
    <row r="46" spans="1:14" x14ac:dyDescent="0.2">
      <c r="A46" s="30"/>
      <c r="B46" s="29"/>
      <c r="C46" s="29"/>
      <c r="D46" s="29"/>
      <c r="E46" s="29"/>
      <c r="F46" s="29"/>
      <c r="G46" s="29"/>
      <c r="H46" s="29"/>
      <c r="I46" s="29"/>
      <c r="J46" s="80"/>
      <c r="K46" s="80"/>
      <c r="L46" s="80"/>
      <c r="M46" s="80"/>
      <c r="N46" s="80"/>
    </row>
    <row r="47" spans="1:14" x14ac:dyDescent="0.2">
      <c r="A47" s="30"/>
      <c r="B47" s="29"/>
      <c r="C47" s="29"/>
      <c r="D47" s="29"/>
      <c r="E47" s="29"/>
      <c r="F47" s="29"/>
      <c r="G47" s="29"/>
      <c r="H47" s="29"/>
      <c r="I47" s="29"/>
      <c r="J47" s="80"/>
      <c r="K47" s="80"/>
      <c r="L47" s="80"/>
      <c r="M47" s="80"/>
      <c r="N47" s="80"/>
    </row>
    <row r="48" spans="1:14" x14ac:dyDescent="0.2">
      <c r="A48" s="30"/>
      <c r="B48" s="29"/>
      <c r="C48" s="29"/>
      <c r="D48" s="29"/>
      <c r="E48" s="29"/>
      <c r="F48" s="29"/>
      <c r="G48" s="29"/>
      <c r="H48" s="29"/>
      <c r="I48" s="29"/>
      <c r="J48" s="80"/>
      <c r="K48" s="80"/>
      <c r="L48" s="80"/>
      <c r="M48" s="80"/>
      <c r="N48" s="80"/>
    </row>
    <row r="49" spans="1:14" x14ac:dyDescent="0.2">
      <c r="A49" s="30"/>
      <c r="B49" s="29"/>
      <c r="C49" s="29"/>
      <c r="D49" s="29"/>
      <c r="E49" s="29"/>
      <c r="F49" s="29"/>
      <c r="G49" s="29"/>
      <c r="H49" s="29"/>
      <c r="I49" s="29"/>
      <c r="J49" s="80"/>
      <c r="K49" s="80"/>
      <c r="L49" s="80"/>
      <c r="M49" s="80"/>
      <c r="N49" s="80"/>
    </row>
    <row r="50" spans="1:14" x14ac:dyDescent="0.2">
      <c r="A50" s="30"/>
      <c r="B50" s="29"/>
      <c r="C50" s="29"/>
      <c r="D50" s="29"/>
      <c r="E50" s="29"/>
      <c r="F50" s="29"/>
      <c r="G50" s="29"/>
      <c r="H50" s="29"/>
      <c r="I50" s="29"/>
      <c r="J50" s="80"/>
      <c r="K50" s="80"/>
      <c r="L50" s="80"/>
      <c r="M50" s="80"/>
      <c r="N50" s="80"/>
    </row>
    <row r="51" spans="1:14" x14ac:dyDescent="0.2">
      <c r="A51" s="30"/>
      <c r="B51" s="29"/>
      <c r="C51" s="29"/>
      <c r="D51" s="29"/>
      <c r="E51" s="29"/>
      <c r="F51" s="29"/>
      <c r="G51" s="29"/>
      <c r="H51" s="29"/>
      <c r="I51" s="29"/>
      <c r="J51" s="80"/>
      <c r="K51" s="80"/>
      <c r="L51" s="80"/>
      <c r="M51" s="80"/>
      <c r="N51" s="80"/>
    </row>
    <row r="52" spans="1:14" x14ac:dyDescent="0.2">
      <c r="A52" s="30"/>
      <c r="B52" s="29"/>
      <c r="C52" s="29"/>
      <c r="D52" s="29"/>
      <c r="E52" s="29"/>
      <c r="F52" s="29"/>
      <c r="G52" s="29"/>
      <c r="H52" s="29"/>
      <c r="I52" s="29"/>
      <c r="J52" s="80"/>
      <c r="K52" s="80"/>
      <c r="L52" s="80"/>
      <c r="M52" s="80"/>
      <c r="N52" s="80"/>
    </row>
    <row r="53" spans="1:14" x14ac:dyDescent="0.2">
      <c r="A53" s="30"/>
      <c r="B53" s="29"/>
      <c r="C53" s="29"/>
      <c r="D53" s="29"/>
      <c r="E53" s="29"/>
      <c r="F53" s="29"/>
      <c r="G53" s="29"/>
      <c r="H53" s="29"/>
      <c r="I53" s="29"/>
      <c r="J53" s="80"/>
      <c r="K53" s="80"/>
      <c r="L53" s="80"/>
      <c r="M53" s="80"/>
      <c r="N53" s="80"/>
    </row>
    <row r="54" spans="1:14" x14ac:dyDescent="0.2">
      <c r="A54" s="30"/>
      <c r="B54" s="29"/>
      <c r="C54" s="29"/>
      <c r="D54" s="29"/>
      <c r="E54" s="29"/>
      <c r="F54" s="29"/>
      <c r="G54" s="29"/>
      <c r="H54" s="29"/>
      <c r="I54" s="29"/>
      <c r="J54" s="80"/>
      <c r="K54" s="80"/>
      <c r="L54" s="80"/>
      <c r="M54" s="80"/>
      <c r="N54" s="80"/>
    </row>
    <row r="55" spans="1:14" x14ac:dyDescent="0.2">
      <c r="A55" s="30"/>
      <c r="B55" s="29"/>
      <c r="C55" s="29"/>
      <c r="D55" s="29"/>
      <c r="E55" s="29"/>
      <c r="F55" s="29"/>
      <c r="G55" s="29"/>
      <c r="H55" s="29"/>
      <c r="I55" s="29"/>
      <c r="J55" s="80"/>
      <c r="K55" s="80"/>
      <c r="L55" s="80"/>
      <c r="M55" s="80"/>
      <c r="N55" s="80"/>
    </row>
    <row r="56" spans="1:14" x14ac:dyDescent="0.2">
      <c r="A56" s="30"/>
      <c r="B56" s="29"/>
      <c r="C56" s="29"/>
      <c r="D56" s="29"/>
      <c r="E56" s="29"/>
      <c r="F56" s="29"/>
      <c r="G56" s="29"/>
      <c r="H56" s="29"/>
      <c r="I56" s="29"/>
      <c r="J56" s="80"/>
      <c r="K56" s="80"/>
      <c r="L56" s="80"/>
      <c r="M56" s="80"/>
      <c r="N56" s="80"/>
    </row>
  </sheetData>
  <mergeCells count="16">
    <mergeCell ref="A40:N43"/>
    <mergeCell ref="B37:E37"/>
    <mergeCell ref="B7:M7"/>
    <mergeCell ref="B17:K17"/>
    <mergeCell ref="B19:K19"/>
    <mergeCell ref="B21:J21"/>
    <mergeCell ref="B23:J23"/>
    <mergeCell ref="B25:H25"/>
    <mergeCell ref="B27:I27"/>
    <mergeCell ref="B29:I29"/>
    <mergeCell ref="B31:I31"/>
    <mergeCell ref="B35:E35"/>
    <mergeCell ref="B33:E33"/>
    <mergeCell ref="B11:K11"/>
    <mergeCell ref="B13:I13"/>
    <mergeCell ref="B15:H15"/>
  </mergeCells>
  <hyperlinks>
    <hyperlink ref="B17" location="ASG!A1" display="Комплекты серии ASG/KIT для автоматизации гаражных ворот"/>
    <hyperlink ref="B19" location="'ASI50'!A1" display="Привод ASI50 для автоматизации промышленных ворот"/>
    <hyperlink ref="B23" location="ASL!A1" display="Приводы серии ASL для автоматизации откатных ворот"/>
    <hyperlink ref="B25" location="FT1000KIT!A1" display="Привод для откатных ворот Fort 1000 230B"/>
    <hyperlink ref="B37" location="'Сводный прайс'!A1" display="Сводный прайс-лист"/>
    <hyperlink ref="B21" location="'ASI100'!A1" display="Привод ASI100 для автоматизации промышленных ворот"/>
    <hyperlink ref="B27" location="AS224KIT!A1" display="Привод для распашных ворот Abacus 224 24В"/>
    <hyperlink ref="B29" location="AS300KIT!A1" display="Привод для распашных ворот Abacus 300 230В"/>
    <hyperlink ref="B31" location="AS500KIT!A1" display="Привод для распашных ворот Abacus 500 230В"/>
    <hyperlink ref="B17:K17" location="FT424KIT!A1" display="Привод для откатных ворот Fort 424 24B"/>
    <hyperlink ref="B19:K19" location="FT500KIT!A1" display="Привод для откатных ворот Fort 500 230B"/>
    <hyperlink ref="B21:J21" location="FT624KIT!A1" display="Привод для откатных ворот Fort 624 24B"/>
    <hyperlink ref="B23:J23" location="FT700KIT!A1" display="Привод для откатных ворот Fort 700 230B"/>
    <hyperlink ref="B37:E37" location="'Сводный прайс'!A1" display="Сводный прайс-лист"/>
    <hyperlink ref="B35" location="'Сводный прайс'!A1" display="Сводный прайс-лист"/>
    <hyperlink ref="B35:E35" location="'LT600'!A1" display="Шлагбаум Limit 600"/>
    <hyperlink ref="B33" location="'Сводный прайс'!A1" display="Сводный прайс-лист"/>
    <hyperlink ref="B33:E33" location="'LT500'!A1" display="Шлагбаум Limit 500"/>
    <hyperlink ref="B11" location="ASG!A1" display="Комплекты серии ASG/KIT для автоматизации гаражных ворот"/>
    <hyperlink ref="B11:K11" location="'RT600'!Область_печати" display="Привод для гаражных ворот Rampart 600 24B"/>
    <hyperlink ref="B13" location="'RT1000'!A1" display="Привод для Гаражных ворот Rampart 1000 24В"/>
    <hyperlink ref="B15:H15" location="Рейки!A1" display="Рейки для гаражных приводов Rampart"/>
  </hyperlinks>
  <pageMargins left="0.7" right="0.7" top="0.75" bottom="0.75" header="0.3" footer="0.3"/>
  <pageSetup paperSize="9"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3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32" style="10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111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75</v>
      </c>
      <c r="C12" s="49">
        <v>1</v>
      </c>
      <c r="D12" s="45">
        <v>1</v>
      </c>
      <c r="E12" s="47">
        <f>INDEX('Сводный прайс'!$B$6:$H$162,MATCH(B12,'Сводный прайс'!$B$6:$B$191,0),5)</f>
        <v>815.36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264</v>
      </c>
      <c r="B13" s="48" t="s">
        <v>76</v>
      </c>
      <c r="C13" s="49">
        <v>1</v>
      </c>
      <c r="D13" s="45">
        <v>2</v>
      </c>
      <c r="E13" s="47">
        <f>INDEX('Сводный прайс'!$B$6:$H$162,MATCH(B13,'Сводный прайс'!$B$6:$B$191,0),5)</f>
        <v>388.64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24</v>
      </c>
      <c r="B14" s="48" t="s">
        <v>77</v>
      </c>
      <c r="C14" s="49">
        <v>1</v>
      </c>
      <c r="D14" s="45">
        <v>3</v>
      </c>
      <c r="E14" s="47">
        <f>INDEX('Сводный прайс'!$B$6:$H$162,MATCH(B14,'Сводный прайс'!$B$6:$B$191,0),5)</f>
        <v>3721.76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265</v>
      </c>
      <c r="B15" s="48" t="s">
        <v>78</v>
      </c>
      <c r="C15" s="49">
        <v>1</v>
      </c>
      <c r="D15" s="45">
        <v>4</v>
      </c>
      <c r="E15" s="47">
        <f>INDEX('Сводный прайс'!$B$6:$H$162,MATCH(B15,'Сводный прайс'!$B$6:$B$191,0),5)</f>
        <v>2579.36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266</v>
      </c>
      <c r="B16" s="48" t="s">
        <v>79</v>
      </c>
      <c r="C16" s="49">
        <v>1</v>
      </c>
      <c r="D16" s="45">
        <v>5</v>
      </c>
      <c r="E16" s="47">
        <f>INDEX('Сводный прайс'!$B$6:$H$162,MATCH(B16,'Сводный прайс'!$B$6:$B$191,0),5)</f>
        <v>2832.48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33</v>
      </c>
      <c r="B17" s="48" t="s">
        <v>80</v>
      </c>
      <c r="C17" s="49">
        <v>1</v>
      </c>
      <c r="D17" s="45">
        <v>6</v>
      </c>
      <c r="E17" s="47">
        <f>INDEX('Сводный прайс'!$B$6:$H$162,MATCH(B17,'Сводный прайс'!$B$6:$B$191,0),5)</f>
        <v>5630.24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8.75" customHeight="1" x14ac:dyDescent="0.25">
      <c r="A18" s="48" t="s">
        <v>267</v>
      </c>
      <c r="B18" s="48" t="s">
        <v>212</v>
      </c>
      <c r="C18" s="49">
        <v>1</v>
      </c>
      <c r="D18" s="45">
        <v>7</v>
      </c>
      <c r="E18" s="47">
        <f>INDEX('Сводный прайс'!$B$6:$H$162,MATCH(B18,'Сводный прайс'!$B$6:$B$191,0),5)</f>
        <v>3024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56</v>
      </c>
      <c r="B19" s="48" t="s">
        <v>81</v>
      </c>
      <c r="C19" s="49">
        <v>1</v>
      </c>
      <c r="D19" s="45">
        <v>8</v>
      </c>
      <c r="E19" s="47">
        <f>INDEX('Сводный прайс'!$B$6:$H$162,MATCH(B19,'Сводный прайс'!$B$6:$B$191,0),5)</f>
        <v>303.52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268</v>
      </c>
      <c r="B20" s="48" t="s">
        <v>85</v>
      </c>
      <c r="C20" s="49">
        <v>1</v>
      </c>
      <c r="D20" s="45">
        <v>9</v>
      </c>
      <c r="E20" s="47">
        <f>INDEX('Сводный прайс'!$B$6:$H$162,MATCH(B20,'Сводный прайс'!$B$6:$B$191,0),5)</f>
        <v>264.32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269</v>
      </c>
      <c r="B21" s="48" t="s">
        <v>83</v>
      </c>
      <c r="C21" s="49">
        <v>1</v>
      </c>
      <c r="D21" s="45">
        <v>10</v>
      </c>
      <c r="E21" s="47">
        <f>INDEX('Сводный прайс'!$B$6:$H$162,MATCH(B21,'Сводный прайс'!$B$6:$B$191,0),5)</f>
        <v>915.04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270</v>
      </c>
      <c r="B22" s="48" t="s">
        <v>86</v>
      </c>
      <c r="C22" s="49">
        <v>1</v>
      </c>
      <c r="D22" s="45">
        <v>11</v>
      </c>
      <c r="E22" s="47">
        <f>INDEX('Сводный прайс'!$B$6:$H$162,MATCH(B22,'Сводный прайс'!$B$6:$B$191,0),5)</f>
        <v>267.68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271</v>
      </c>
      <c r="B23" s="48" t="s">
        <v>87</v>
      </c>
      <c r="C23" s="49">
        <v>1</v>
      </c>
      <c r="D23" s="45">
        <v>12</v>
      </c>
      <c r="E23" s="47">
        <f>INDEX('Сводный прайс'!$B$6:$H$162,MATCH(B23,'Сводный прайс'!$B$6:$B$191,0),5)</f>
        <v>228.48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245</v>
      </c>
      <c r="B24" s="48" t="s">
        <v>88</v>
      </c>
      <c r="C24" s="49">
        <v>1</v>
      </c>
      <c r="D24" s="45">
        <v>13</v>
      </c>
      <c r="E24" s="47">
        <f>INDEX('Сводный прайс'!$B$6:$H$162,MATCH(B24,'Сводный прайс'!$B$6:$B$191,0),5)</f>
        <v>193.76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272</v>
      </c>
      <c r="B25" s="48" t="s">
        <v>214</v>
      </c>
      <c r="C25" s="49">
        <v>2</v>
      </c>
      <c r="D25" s="45">
        <v>14</v>
      </c>
      <c r="E25" s="47">
        <f>INDEX('Сводный прайс'!$B$6:$H$162,MATCH(B25,'Сводный прайс'!$B$6:$B$191,0),5)</f>
        <v>350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90</v>
      </c>
      <c r="B26" s="48" t="s">
        <v>89</v>
      </c>
      <c r="C26" s="49">
        <v>1</v>
      </c>
      <c r="D26" s="45">
        <v>15</v>
      </c>
      <c r="E26" s="47">
        <f>INDEX('Сводный прайс'!$B$6:$H$162,MATCH(B26,'Сводный прайс'!$B$6:$B$191,0),5)</f>
        <v>679.84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273</v>
      </c>
      <c r="B27" s="48" t="s">
        <v>92</v>
      </c>
      <c r="C27" s="49">
        <v>1</v>
      </c>
      <c r="D27" s="45">
        <v>16</v>
      </c>
      <c r="E27" s="47">
        <f>INDEX('Сводный прайс'!$B$6:$H$162,MATCH(B27,'Сводный прайс'!$B$6:$B$191,0),5)</f>
        <v>571.20000000000005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21" customHeight="1" x14ac:dyDescent="0.25">
      <c r="A28" s="48" t="s">
        <v>91</v>
      </c>
      <c r="B28" s="48" t="s">
        <v>208</v>
      </c>
      <c r="C28" s="49">
        <v>1</v>
      </c>
      <c r="D28" s="45">
        <v>17</v>
      </c>
      <c r="E28" s="47">
        <f>INDEX('Сводный прайс'!$B$6:$H$162,MATCH(B28,'Сводный прайс'!$B$6:$B$191,0),5)</f>
        <v>204.96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39</v>
      </c>
      <c r="B29" s="48" t="s">
        <v>84</v>
      </c>
      <c r="C29" s="49">
        <v>1</v>
      </c>
      <c r="D29" s="45">
        <v>18</v>
      </c>
      <c r="E29" s="47">
        <f>INDEX('Сводный прайс'!$B$6:$H$162,MATCH(B29,'Сводный прайс'!$B$6:$B$191,0),5)</f>
        <v>92.96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274</v>
      </c>
      <c r="B30" s="48" t="s">
        <v>210</v>
      </c>
      <c r="C30" s="49">
        <v>1</v>
      </c>
      <c r="D30" s="45">
        <v>19</v>
      </c>
      <c r="E30" s="47">
        <f>INDEX('Сводный прайс'!$B$6:$H$162,MATCH(B30,'Сводный прайс'!$B$6:$B$191,0),5)</f>
        <v>95.76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275</v>
      </c>
      <c r="B31" s="48" t="s">
        <v>82</v>
      </c>
      <c r="C31" s="49">
        <v>1</v>
      </c>
      <c r="D31" s="45">
        <v>20</v>
      </c>
      <c r="E31" s="47">
        <f>INDEX('Сводный прайс'!$B$6:$H$162,MATCH(B31,'Сводный прайс'!$B$6:$B$191,0),5)</f>
        <v>407.68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ht="12.75" customHeight="1" x14ac:dyDescent="0.2">
      <c r="A32" s="48" t="s">
        <v>276</v>
      </c>
      <c r="B32" s="48" t="s">
        <v>93</v>
      </c>
      <c r="C32" s="49">
        <v>1</v>
      </c>
      <c r="D32" s="45">
        <v>21</v>
      </c>
      <c r="E32" s="47">
        <f>INDEX('Сводный прайс'!$B$6:$H$162,MATCH(B32,'Сводный прайс'!$B$6:$B$191,0),5)</f>
        <v>2785.44</v>
      </c>
      <c r="F32" s="6"/>
      <c r="G32" s="6"/>
      <c r="H32" s="6"/>
      <c r="I32" s="6"/>
      <c r="J32" s="6"/>
      <c r="K32" s="6"/>
    </row>
    <row r="33" spans="1:11" ht="12.75" customHeight="1" x14ac:dyDescent="0.2">
      <c r="A33" s="48" t="s">
        <v>277</v>
      </c>
      <c r="B33" s="48" t="s">
        <v>154</v>
      </c>
      <c r="C33" s="49">
        <v>1</v>
      </c>
      <c r="D33" s="45">
        <v>22</v>
      </c>
      <c r="E33" s="47">
        <f>INDEX('Сводный прайс'!$B$6:$H$162,MATCH(B33,'Сводный прайс'!$B$6:$B$191,0),5)</f>
        <v>2248.96</v>
      </c>
      <c r="F33" s="6"/>
      <c r="G33" s="6"/>
      <c r="H33" s="6"/>
      <c r="I33" s="6"/>
      <c r="J33" s="6"/>
      <c r="K33" s="6"/>
    </row>
    <row r="34" spans="1:11" ht="12.75" customHeight="1" x14ac:dyDescent="0.2">
      <c r="A34" s="48" t="s">
        <v>25</v>
      </c>
      <c r="B34" s="48" t="s">
        <v>153</v>
      </c>
      <c r="C34" s="49">
        <v>1</v>
      </c>
      <c r="D34" s="45">
        <v>23</v>
      </c>
      <c r="E34" s="47">
        <f>INDEX('Сводный прайс'!$B$6:$H$162,MATCH(B34,'Сводный прайс'!$B$6:$B$191,0),5)</f>
        <v>8713.6</v>
      </c>
      <c r="F34" s="6"/>
      <c r="G34" s="6"/>
      <c r="H34" s="6"/>
      <c r="I34" s="6"/>
      <c r="J34" s="6"/>
      <c r="K34" s="6"/>
    </row>
    <row r="35" spans="1:11" ht="12.75" customHeight="1" x14ac:dyDescent="0.2">
      <c r="A35" s="48" t="s">
        <v>278</v>
      </c>
      <c r="B35" s="48" t="s">
        <v>204</v>
      </c>
      <c r="C35" s="49">
        <v>1</v>
      </c>
      <c r="D35" s="45">
        <v>24</v>
      </c>
      <c r="E35" s="47">
        <f>INDEX('Сводный прайс'!$B$6:$H$162,MATCH(B35,'Сводный прайс'!$B$6:$B$191,0),5)</f>
        <v>423.36</v>
      </c>
      <c r="F35" s="6"/>
      <c r="G35" s="6"/>
      <c r="H35" s="6"/>
      <c r="I35" s="6"/>
      <c r="J35" s="6"/>
      <c r="K35" s="6"/>
    </row>
    <row r="36" spans="1:11" ht="24.75" customHeight="1" x14ac:dyDescent="0.2">
      <c r="A36" s="48" t="s">
        <v>217</v>
      </c>
      <c r="B36" s="48" t="s">
        <v>216</v>
      </c>
      <c r="C36" s="49">
        <v>1</v>
      </c>
      <c r="D36" s="45">
        <v>25</v>
      </c>
      <c r="E36" s="47">
        <f>INDEX('Сводный прайс'!$B$6:$H$162,MATCH(B36,'Сводный прайс'!$B$6:$B$191,0),5)</f>
        <v>3107.44</v>
      </c>
      <c r="F36" s="6"/>
      <c r="G36" s="6"/>
      <c r="H36" s="6"/>
      <c r="I36" s="6"/>
      <c r="J36" s="6"/>
      <c r="K36" s="6"/>
    </row>
    <row r="37" spans="1:11" ht="12.75" customHeight="1" x14ac:dyDescent="0.2">
      <c r="A37" s="48" t="s">
        <v>279</v>
      </c>
      <c r="B37" s="48" t="s">
        <v>215</v>
      </c>
      <c r="C37" s="49">
        <v>1</v>
      </c>
      <c r="D37" s="45">
        <v>26</v>
      </c>
      <c r="E37" s="47">
        <f>INDEX('Сводный прайс'!$B$6:$H$162,MATCH(B37,'Сводный прайс'!$B$6:$B$191,0),5)</f>
        <v>655.20000000000005</v>
      </c>
      <c r="F37" s="6"/>
      <c r="G37" s="6"/>
      <c r="H37" s="6"/>
      <c r="I37" s="6"/>
      <c r="J37" s="6"/>
      <c r="K37" s="6"/>
    </row>
    <row r="38" spans="1:11" ht="12.75" customHeight="1" x14ac:dyDescent="0.2">
      <c r="A38" s="48" t="s">
        <v>171</v>
      </c>
      <c r="B38" s="48" t="s">
        <v>170</v>
      </c>
      <c r="C38" s="49">
        <v>1</v>
      </c>
      <c r="D38" s="45">
        <v>27</v>
      </c>
      <c r="E38" s="47">
        <f>INDEX('Сводный прайс'!$B$6:$H$162,MATCH(B38,'Сводный прайс'!$B$6:$B$191,0),5)</f>
        <v>98.56</v>
      </c>
      <c r="F38" s="6"/>
      <c r="G38" s="6"/>
      <c r="H38" s="6"/>
      <c r="I38" s="6"/>
      <c r="J38" s="6"/>
      <c r="K38" s="6"/>
    </row>
    <row r="39" spans="1:11" ht="12.75" customHeight="1" x14ac:dyDescent="0.2">
      <c r="A39" s="48" t="s">
        <v>280</v>
      </c>
      <c r="B39" s="48" t="s">
        <v>207</v>
      </c>
      <c r="C39" s="49">
        <v>1</v>
      </c>
      <c r="D39" s="45">
        <v>28</v>
      </c>
      <c r="E39" s="47">
        <f>INDEX('Сводный прайс'!$B$6:$H$162,MATCH(B39,'Сводный прайс'!$B$6:$B$191,0),5)</f>
        <v>2128</v>
      </c>
      <c r="F39" s="6"/>
      <c r="G39" s="6"/>
      <c r="H39" s="6"/>
      <c r="I39" s="6"/>
      <c r="J39" s="6"/>
      <c r="K39" s="6"/>
    </row>
    <row r="40" spans="1:11" ht="12.75" customHeight="1" x14ac:dyDescent="0.2">
      <c r="A40" s="48" t="s">
        <v>281</v>
      </c>
      <c r="B40" s="48" t="s">
        <v>205</v>
      </c>
      <c r="C40" s="49">
        <v>1</v>
      </c>
      <c r="D40" s="45">
        <v>29</v>
      </c>
      <c r="E40" s="47">
        <f>INDEX('Сводный прайс'!$B$6:$H$162,MATCH(B40,'Сводный прайс'!$B$6:$B$191,0),5)</f>
        <v>190.4</v>
      </c>
      <c r="F40" s="6"/>
      <c r="G40" s="6"/>
      <c r="H40" s="6"/>
      <c r="I40" s="6"/>
      <c r="J40" s="6"/>
      <c r="K40" s="6"/>
    </row>
    <row r="41" spans="1:11" ht="12.75" customHeight="1" x14ac:dyDescent="0.2">
      <c r="A41" s="48" t="s">
        <v>152</v>
      </c>
      <c r="B41" s="48" t="s">
        <v>155</v>
      </c>
      <c r="C41" s="49">
        <v>1</v>
      </c>
      <c r="D41" s="45">
        <v>30</v>
      </c>
      <c r="E41" s="47">
        <f>INDEX('Сводный прайс'!$B$6:$H$162,MATCH(B41,'Сводный прайс'!$B$6:$B$191,0),5)</f>
        <v>1324.96</v>
      </c>
      <c r="F41" s="6"/>
      <c r="G41" s="6"/>
      <c r="H41" s="6"/>
      <c r="I41" s="6"/>
      <c r="J41" s="6"/>
      <c r="K41" s="6"/>
    </row>
    <row r="42" spans="1:11" ht="12.75" customHeight="1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1:11" ht="12.75" customHeigh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40" man="1"/>
    <brk id="20" max="10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3"/>
  <sheetViews>
    <sheetView view="pageBreakPreview" zoomScale="70" zoomScaleNormal="55" zoomScaleSheetLayoutView="70" workbookViewId="0">
      <selection activeCell="F1" sqref="F1:F1048576"/>
    </sheetView>
  </sheetViews>
  <sheetFormatPr defaultColWidth="12.42578125" defaultRowHeight="12.75" customHeight="1" x14ac:dyDescent="0.2"/>
  <cols>
    <col min="1" max="1" width="54.28515625" style="10" bestFit="1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0" width="17.42578125" style="13" customWidth="1"/>
    <col min="11" max="11" width="24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112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113</v>
      </c>
      <c r="C12" s="49">
        <v>1</v>
      </c>
      <c r="D12" s="45">
        <v>1</v>
      </c>
      <c r="E12" s="47">
        <f>INDEX('Сводный прайс'!$B$6:$H$162,MATCH(B12,'Сводный прайс'!$B$6:$B$191,0),5)</f>
        <v>792.96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264</v>
      </c>
      <c r="B13" s="48" t="s">
        <v>95</v>
      </c>
      <c r="C13" s="49">
        <v>1</v>
      </c>
      <c r="D13" s="45">
        <v>2</v>
      </c>
      <c r="E13" s="47">
        <f>INDEX('Сводный прайс'!$B$6:$H$162,MATCH(B13,'Сводный прайс'!$B$6:$B$191,0),5)</f>
        <v>462.56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24</v>
      </c>
      <c r="B14" s="48" t="s">
        <v>114</v>
      </c>
      <c r="C14" s="49">
        <v>1</v>
      </c>
      <c r="D14" s="45">
        <v>3</v>
      </c>
      <c r="E14" s="47">
        <f>INDEX('Сводный прайс'!$B$6:$H$162,MATCH(B14,'Сводный прайс'!$B$6:$B$191,0),5)</f>
        <v>4328.8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282</v>
      </c>
      <c r="B15" s="48" t="s">
        <v>115</v>
      </c>
      <c r="C15" s="49">
        <v>1</v>
      </c>
      <c r="D15" s="45">
        <v>4</v>
      </c>
      <c r="E15" s="47">
        <f>INDEX('Сводный прайс'!$B$6:$H$162,MATCH(B15,'Сводный прайс'!$B$6:$B$191,0),5)</f>
        <v>2882.88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266</v>
      </c>
      <c r="B16" s="48" t="s">
        <v>79</v>
      </c>
      <c r="C16" s="49">
        <v>1</v>
      </c>
      <c r="D16" s="45">
        <v>5</v>
      </c>
      <c r="E16" s="47">
        <f>INDEX('Сводный прайс'!$B$6:$H$162,MATCH(B16,'Сводный прайс'!$B$6:$B$191,0),5)</f>
        <v>2832.48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33</v>
      </c>
      <c r="B17" s="48" t="s">
        <v>99</v>
      </c>
      <c r="C17" s="49">
        <v>1</v>
      </c>
      <c r="D17" s="45">
        <v>6</v>
      </c>
      <c r="E17" s="47">
        <f>INDEX('Сводный прайс'!$B$6:$H$162,MATCH(B17,'Сводный прайс'!$B$6:$B$191,0),5)</f>
        <v>8255.52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267</v>
      </c>
      <c r="B18" s="48" t="s">
        <v>100</v>
      </c>
      <c r="C18" s="49">
        <v>1</v>
      </c>
      <c r="D18" s="45">
        <v>7</v>
      </c>
      <c r="E18" s="47">
        <f>INDEX('Сводный прайс'!$B$6:$H$162,MATCH(B18,'Сводный прайс'!$B$6:$B$191,0),5)</f>
        <v>3172.96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262</v>
      </c>
      <c r="B19" s="48" t="s">
        <v>101</v>
      </c>
      <c r="C19" s="49">
        <v>1</v>
      </c>
      <c r="D19" s="45">
        <v>8</v>
      </c>
      <c r="E19" s="47">
        <f>INDEX('Сводный прайс'!$B$6:$H$162,MATCH(B19,'Сводный прайс'!$B$6:$B$191,0),5)</f>
        <v>423.36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268</v>
      </c>
      <c r="B20" s="48" t="s">
        <v>102</v>
      </c>
      <c r="C20" s="49">
        <v>1</v>
      </c>
      <c r="D20" s="45">
        <v>9</v>
      </c>
      <c r="E20" s="47">
        <f>INDEX('Сводный прайс'!$B$6:$H$162,MATCH(B20,'Сводный прайс'!$B$6:$B$191,0),5)</f>
        <v>286.72000000000003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5</v>
      </c>
      <c r="B21" s="48" t="s">
        <v>61</v>
      </c>
      <c r="C21" s="49">
        <v>1</v>
      </c>
      <c r="D21" s="45">
        <v>10</v>
      </c>
      <c r="E21" s="47">
        <f>INDEX('Сводный прайс'!$B$6:$H$162,MATCH(B21,'Сводный прайс'!$B$6:$B$191,0),5)</f>
        <v>331.52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270</v>
      </c>
      <c r="B22" s="48" t="s">
        <v>201</v>
      </c>
      <c r="C22" s="49">
        <v>1</v>
      </c>
      <c r="D22" s="45">
        <v>11</v>
      </c>
      <c r="E22" s="47">
        <f>INDEX('Сводный прайс'!$B$6:$H$162,MATCH(B22,'Сводный прайс'!$B$6:$B$191,0),5)</f>
        <v>481.6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271</v>
      </c>
      <c r="B23" s="48" t="s">
        <v>87</v>
      </c>
      <c r="C23" s="49">
        <v>1</v>
      </c>
      <c r="D23" s="45">
        <v>12</v>
      </c>
      <c r="E23" s="47">
        <f>INDEX('Сводный прайс'!$B$6:$H$162,MATCH(B23,'Сводный прайс'!$B$6:$B$191,0),5)</f>
        <v>228.48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245</v>
      </c>
      <c r="B24" s="48" t="s">
        <v>88</v>
      </c>
      <c r="C24" s="49">
        <v>1</v>
      </c>
      <c r="D24" s="45">
        <v>13</v>
      </c>
      <c r="E24" s="47">
        <f>INDEX('Сводный прайс'!$B$6:$H$162,MATCH(B24,'Сводный прайс'!$B$6:$B$191,0),5)</f>
        <v>193.76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283</v>
      </c>
      <c r="B25" s="48" t="s">
        <v>148</v>
      </c>
      <c r="C25" s="49">
        <v>2</v>
      </c>
      <c r="D25" s="45">
        <v>14</v>
      </c>
      <c r="E25" s="47">
        <f>INDEX('Сводный прайс'!$B$6:$H$162,MATCH(B25,'Сводный прайс'!$B$6:$B$191,0),5)</f>
        <v>767.2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90</v>
      </c>
      <c r="B26" s="48" t="s">
        <v>89</v>
      </c>
      <c r="C26" s="49">
        <v>1</v>
      </c>
      <c r="D26" s="45">
        <v>15</v>
      </c>
      <c r="E26" s="47">
        <f>INDEX('Сводный прайс'!$B$6:$H$162,MATCH(B26,'Сводный прайс'!$B$6:$B$191,0),5)</f>
        <v>679.84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273</v>
      </c>
      <c r="B27" s="48" t="s">
        <v>92</v>
      </c>
      <c r="C27" s="49">
        <v>1</v>
      </c>
      <c r="D27" s="45">
        <v>16</v>
      </c>
      <c r="E27" s="47">
        <f>INDEX('Сводный прайс'!$B$6:$H$162,MATCH(B27,'Сводный прайс'!$B$6:$B$191,0),5)</f>
        <v>571.20000000000005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48" t="s">
        <v>91</v>
      </c>
      <c r="B28" s="48" t="s">
        <v>208</v>
      </c>
      <c r="C28" s="49">
        <v>1</v>
      </c>
      <c r="D28" s="45">
        <v>17</v>
      </c>
      <c r="E28" s="47">
        <f>INDEX('Сводный прайс'!$B$6:$H$162,MATCH(B28,'Сводный прайс'!$B$6:$B$191,0),5)</f>
        <v>204.96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56</v>
      </c>
      <c r="B29" s="48" t="s">
        <v>103</v>
      </c>
      <c r="C29" s="49">
        <v>1</v>
      </c>
      <c r="D29" s="45">
        <v>18</v>
      </c>
      <c r="E29" s="47">
        <f>INDEX('Сводный прайс'!$B$6:$H$162,MATCH(B29,'Сводный прайс'!$B$6:$B$191,0),5)</f>
        <v>446.88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51</v>
      </c>
      <c r="B30" s="48" t="s">
        <v>104</v>
      </c>
      <c r="C30" s="49">
        <v>1</v>
      </c>
      <c r="D30" s="45">
        <v>19</v>
      </c>
      <c r="E30" s="47">
        <f>INDEX('Сводный прайс'!$B$6:$H$162,MATCH(B30,'Сводный прайс'!$B$6:$B$191,0),5)</f>
        <v>51.52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284</v>
      </c>
      <c r="B31" s="48" t="s">
        <v>105</v>
      </c>
      <c r="C31" s="49">
        <v>1</v>
      </c>
      <c r="D31" s="45">
        <v>20</v>
      </c>
      <c r="E31" s="47">
        <f>INDEX('Сводный прайс'!$B$6:$H$162,MATCH(B31,'Сводный прайс'!$B$6:$B$191,0),5)</f>
        <v>564.48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12" customFormat="1" ht="12.75" customHeight="1" x14ac:dyDescent="0.25">
      <c r="A32" s="48" t="s">
        <v>276</v>
      </c>
      <c r="B32" s="48" t="s">
        <v>93</v>
      </c>
      <c r="C32" s="49">
        <v>1</v>
      </c>
      <c r="D32" s="45">
        <v>21</v>
      </c>
      <c r="E32" s="47">
        <f>INDEX('Сводный прайс'!$B$6:$H$162,MATCH(B32,'Сводный прайс'!$B$6:$B$191,0),5)</f>
        <v>2785.44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11" ht="12.75" customHeight="1" x14ac:dyDescent="0.2">
      <c r="A33" s="48" t="s">
        <v>277</v>
      </c>
      <c r="B33" s="48" t="s">
        <v>154</v>
      </c>
      <c r="C33" s="49">
        <v>1</v>
      </c>
      <c r="D33" s="45">
        <v>22</v>
      </c>
      <c r="E33" s="47">
        <f>INDEX('Сводный прайс'!$B$6:$H$162,MATCH(B33,'Сводный прайс'!$B$6:$B$191,0),5)</f>
        <v>2248.96</v>
      </c>
      <c r="F33" s="6"/>
      <c r="G33" s="6"/>
      <c r="H33" s="6"/>
      <c r="I33" s="6"/>
      <c r="J33" s="6"/>
      <c r="K33" s="6"/>
    </row>
    <row r="34" spans="1:11" ht="12.75" customHeight="1" x14ac:dyDescent="0.2">
      <c r="A34" s="48" t="s">
        <v>25</v>
      </c>
      <c r="B34" s="48" t="s">
        <v>156</v>
      </c>
      <c r="C34" s="49">
        <v>1</v>
      </c>
      <c r="D34" s="45">
        <v>23</v>
      </c>
      <c r="E34" s="47">
        <f>INDEX('Сводный прайс'!$B$6:$H$162,MATCH(B34,'Сводный прайс'!$B$6:$B$191,0),5)</f>
        <v>8198.4</v>
      </c>
      <c r="F34" s="6"/>
      <c r="G34" s="6"/>
      <c r="H34" s="6"/>
      <c r="I34" s="6"/>
      <c r="J34" s="6"/>
      <c r="K34" s="6"/>
    </row>
    <row r="35" spans="1:11" ht="12.75" customHeight="1" x14ac:dyDescent="0.2">
      <c r="A35" s="48" t="s">
        <v>278</v>
      </c>
      <c r="B35" s="48" t="s">
        <v>204</v>
      </c>
      <c r="C35" s="49">
        <v>1</v>
      </c>
      <c r="D35" s="45">
        <v>24</v>
      </c>
      <c r="E35" s="47">
        <f>INDEX('Сводный прайс'!$B$6:$H$162,MATCH(B35,'Сводный прайс'!$B$6:$B$191,0),5)</f>
        <v>423.36</v>
      </c>
      <c r="F35" s="6"/>
      <c r="G35" s="6"/>
      <c r="H35" s="6"/>
      <c r="I35" s="6"/>
      <c r="J35" s="6"/>
      <c r="K35" s="6"/>
    </row>
    <row r="36" spans="1:11" ht="12.75" customHeight="1" x14ac:dyDescent="0.2">
      <c r="A36" s="48" t="s">
        <v>200</v>
      </c>
      <c r="B36" s="48" t="s">
        <v>198</v>
      </c>
      <c r="C36" s="49">
        <v>1</v>
      </c>
      <c r="D36" s="45">
        <v>25</v>
      </c>
      <c r="E36" s="47">
        <f>INDEX('Сводный прайс'!$B$6:$H$162,MATCH(B36,'Сводный прайс'!$B$6:$B$191,0),5)</f>
        <v>1709.12</v>
      </c>
      <c r="F36" s="6"/>
      <c r="G36" s="6"/>
      <c r="H36" s="6"/>
      <c r="I36" s="6"/>
      <c r="J36" s="6"/>
      <c r="K36" s="6"/>
    </row>
    <row r="37" spans="1:11" ht="12.75" customHeight="1" x14ac:dyDescent="0.2">
      <c r="A37" s="48" t="s">
        <v>279</v>
      </c>
      <c r="B37" s="48" t="s">
        <v>215</v>
      </c>
      <c r="C37" s="49">
        <v>1</v>
      </c>
      <c r="D37" s="45">
        <v>26</v>
      </c>
      <c r="E37" s="47">
        <f>INDEX('Сводный прайс'!$B$6:$H$162,MATCH(B37,'Сводный прайс'!$B$6:$B$191,0),5)</f>
        <v>655.20000000000005</v>
      </c>
      <c r="F37" s="6"/>
      <c r="G37" s="6"/>
      <c r="H37" s="6"/>
      <c r="I37" s="6"/>
      <c r="J37" s="6"/>
      <c r="K37" s="6"/>
    </row>
    <row r="38" spans="1:11" ht="12.75" customHeight="1" x14ac:dyDescent="0.2">
      <c r="A38" s="48" t="s">
        <v>56</v>
      </c>
      <c r="B38" s="48" t="s">
        <v>81</v>
      </c>
      <c r="C38" s="49">
        <v>1</v>
      </c>
      <c r="D38" s="45">
        <v>27</v>
      </c>
      <c r="E38" s="47">
        <f>INDEX('Сводный прайс'!$B$6:$H$162,MATCH(B38,'Сводный прайс'!$B$6:$B$191,0),5)</f>
        <v>303.52</v>
      </c>
      <c r="F38" s="6"/>
      <c r="G38" s="6"/>
      <c r="H38" s="6"/>
      <c r="I38" s="6"/>
      <c r="J38" s="6"/>
      <c r="K38" s="6"/>
    </row>
    <row r="39" spans="1:11" x14ac:dyDescent="0.2">
      <c r="A39" s="48" t="s">
        <v>274</v>
      </c>
      <c r="B39" s="48" t="s">
        <v>211</v>
      </c>
      <c r="C39" s="49">
        <v>1</v>
      </c>
      <c r="D39" s="45">
        <v>28</v>
      </c>
      <c r="E39" s="47">
        <f>INDEX('Сводный прайс'!$B$6:$H$162,MATCH(B39,'Сводный прайс'!$B$6:$B$191,0),5)</f>
        <v>94.08</v>
      </c>
      <c r="F39" s="6"/>
      <c r="G39" s="6"/>
      <c r="H39" s="6"/>
      <c r="I39" s="6"/>
      <c r="J39" s="6"/>
      <c r="K39" s="6"/>
    </row>
    <row r="40" spans="1:11" ht="12.75" customHeight="1" x14ac:dyDescent="0.2">
      <c r="A40" s="48" t="s">
        <v>280</v>
      </c>
      <c r="B40" s="48" t="s">
        <v>203</v>
      </c>
      <c r="C40" s="49">
        <v>1</v>
      </c>
      <c r="D40" s="45">
        <v>29</v>
      </c>
      <c r="E40" s="47">
        <f>INDEX('Сводный прайс'!$B$6:$H$162,MATCH(B40,'Сводный прайс'!$B$6:$B$191,0),5)</f>
        <v>3472</v>
      </c>
      <c r="F40" s="6"/>
      <c r="G40" s="6"/>
      <c r="H40" s="6"/>
      <c r="I40" s="6"/>
      <c r="J40" s="6"/>
      <c r="K40" s="6"/>
    </row>
    <row r="41" spans="1:11" ht="12.75" customHeight="1" x14ac:dyDescent="0.2">
      <c r="A41" s="48" t="s">
        <v>281</v>
      </c>
      <c r="B41" s="48" t="s">
        <v>205</v>
      </c>
      <c r="C41" s="49">
        <v>1</v>
      </c>
      <c r="D41" s="45">
        <v>30</v>
      </c>
      <c r="E41" s="47">
        <f>INDEX('Сводный прайс'!$B$6:$H$162,MATCH(B41,'Сводный прайс'!$B$6:$B$191,0),5)</f>
        <v>190.4</v>
      </c>
      <c r="F41" s="6"/>
      <c r="G41" s="6"/>
      <c r="H41" s="6"/>
      <c r="I41" s="6"/>
      <c r="J41" s="6"/>
      <c r="K41" s="6"/>
    </row>
    <row r="42" spans="1:11" ht="12.75" customHeight="1" x14ac:dyDescent="0.2">
      <c r="A42" s="48" t="s">
        <v>152</v>
      </c>
      <c r="B42" s="48" t="s">
        <v>155</v>
      </c>
      <c r="C42" s="49">
        <v>1</v>
      </c>
      <c r="D42" s="45">
        <v>31</v>
      </c>
      <c r="E42" s="47">
        <f>INDEX('Сводный прайс'!$B$6:$H$162,MATCH(B42,'Сводный прайс'!$B$6:$B$191,0),5)</f>
        <v>1324.96</v>
      </c>
      <c r="F42" s="6"/>
      <c r="G42" s="6"/>
      <c r="H42" s="6"/>
      <c r="I42" s="6"/>
      <c r="J42" s="6"/>
      <c r="K42" s="6"/>
    </row>
    <row r="43" spans="1:11" ht="12.75" customHeight="1" x14ac:dyDescent="0.2">
      <c r="A43" s="48" t="s">
        <v>171</v>
      </c>
      <c r="B43" s="48" t="s">
        <v>170</v>
      </c>
      <c r="C43" s="49">
        <v>1</v>
      </c>
      <c r="D43" s="45">
        <v>32</v>
      </c>
      <c r="E43" s="47">
        <f>INDEX('Сводный прайс'!$B$6:$H$162,MATCH(B43,'Сводный прайс'!$B$6:$B$191,0),5)</f>
        <v>98.56</v>
      </c>
      <c r="F43" s="6"/>
      <c r="G43" s="6"/>
      <c r="H43" s="6"/>
      <c r="I43" s="6"/>
      <c r="J43" s="6"/>
      <c r="K43" s="6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42" man="1"/>
    <brk id="20" max="10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3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50" style="10" bestFit="1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116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94</v>
      </c>
      <c r="C12" s="49">
        <v>1</v>
      </c>
      <c r="D12" s="45">
        <v>1</v>
      </c>
      <c r="E12" s="47">
        <f>INDEX('Сводный прайс'!$B$6:$H$162,MATCH(B12,'Сводный прайс'!$B$6:$B$191,0),5)</f>
        <v>900.48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264</v>
      </c>
      <c r="B13" s="48" t="s">
        <v>95</v>
      </c>
      <c r="C13" s="49">
        <v>1</v>
      </c>
      <c r="D13" s="45">
        <v>2</v>
      </c>
      <c r="E13" s="47">
        <f>INDEX('Сводный прайс'!$B$6:$H$162,MATCH(B13,'Сводный прайс'!$B$6:$B$191,0),5)</f>
        <v>462.56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24</v>
      </c>
      <c r="B14" s="48" t="s">
        <v>96</v>
      </c>
      <c r="C14" s="49">
        <v>1</v>
      </c>
      <c r="D14" s="45">
        <v>3</v>
      </c>
      <c r="E14" s="47">
        <f>INDEX('Сводный прайс'!$B$6:$H$162,MATCH(B14,'Сводный прайс'!$B$6:$B$191,0),5)</f>
        <v>4618.88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282</v>
      </c>
      <c r="B15" s="48" t="s">
        <v>97</v>
      </c>
      <c r="C15" s="49">
        <v>1</v>
      </c>
      <c r="D15" s="45">
        <v>4</v>
      </c>
      <c r="E15" s="47">
        <f>INDEX('Сводный прайс'!$B$6:$H$162,MATCH(B15,'Сводный прайс'!$B$6:$B$191,0),5)</f>
        <v>2881.76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266</v>
      </c>
      <c r="B16" s="48" t="s">
        <v>98</v>
      </c>
      <c r="C16" s="49">
        <v>1</v>
      </c>
      <c r="D16" s="45">
        <v>5</v>
      </c>
      <c r="E16" s="47">
        <f>INDEX('Сводный прайс'!$B$6:$H$162,MATCH(B16,'Сводный прайс'!$B$6:$B$191,0),5)</f>
        <v>1631.84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33</v>
      </c>
      <c r="B17" s="48" t="s">
        <v>99</v>
      </c>
      <c r="C17" s="49">
        <v>1</v>
      </c>
      <c r="D17" s="45">
        <v>6</v>
      </c>
      <c r="E17" s="47">
        <f>INDEX('Сводный прайс'!$B$6:$H$162,MATCH(B17,'Сводный прайс'!$B$6:$B$191,0),5)</f>
        <v>8255.52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267</v>
      </c>
      <c r="B18" s="48" t="s">
        <v>100</v>
      </c>
      <c r="C18" s="49">
        <v>1</v>
      </c>
      <c r="D18" s="45">
        <v>7</v>
      </c>
      <c r="E18" s="47">
        <f>INDEX('Сводный прайс'!$B$6:$H$162,MATCH(B18,'Сводный прайс'!$B$6:$B$191,0),5)</f>
        <v>3172.96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5" customHeight="1" x14ac:dyDescent="0.25">
      <c r="A19" s="48" t="s">
        <v>262</v>
      </c>
      <c r="B19" s="48" t="s">
        <v>101</v>
      </c>
      <c r="C19" s="49">
        <v>1</v>
      </c>
      <c r="D19" s="45">
        <v>8</v>
      </c>
      <c r="E19" s="47">
        <f>INDEX('Сводный прайс'!$B$6:$H$162,MATCH(B19,'Сводный прайс'!$B$6:$B$191,0),5)</f>
        <v>423.36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268</v>
      </c>
      <c r="B20" s="48" t="s">
        <v>102</v>
      </c>
      <c r="C20" s="49">
        <v>1</v>
      </c>
      <c r="D20" s="45">
        <v>9</v>
      </c>
      <c r="E20" s="47">
        <f>INDEX('Сводный прайс'!$B$6:$H$162,MATCH(B20,'Сводный прайс'!$B$6:$B$191,0),5)</f>
        <v>286.72000000000003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5</v>
      </c>
      <c r="B21" s="48" t="s">
        <v>61</v>
      </c>
      <c r="C21" s="49">
        <v>1</v>
      </c>
      <c r="D21" s="45">
        <v>10</v>
      </c>
      <c r="E21" s="47">
        <f>INDEX('Сводный прайс'!$B$6:$H$162,MATCH(B21,'Сводный прайс'!$B$6:$B$191,0),5)</f>
        <v>331.52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270</v>
      </c>
      <c r="B22" s="48" t="s">
        <v>201</v>
      </c>
      <c r="C22" s="49">
        <v>1</v>
      </c>
      <c r="D22" s="45">
        <v>11</v>
      </c>
      <c r="E22" s="47">
        <f>INDEX('Сводный прайс'!$B$6:$H$162,MATCH(B22,'Сводный прайс'!$B$6:$B$191,0),5)</f>
        <v>481.6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271</v>
      </c>
      <c r="B23" s="48" t="s">
        <v>87</v>
      </c>
      <c r="C23" s="49">
        <v>1</v>
      </c>
      <c r="D23" s="45">
        <v>12</v>
      </c>
      <c r="E23" s="47">
        <f>INDEX('Сводный прайс'!$B$6:$H$162,MATCH(B23,'Сводный прайс'!$B$6:$B$191,0),5)</f>
        <v>228.48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245</v>
      </c>
      <c r="B24" s="48" t="s">
        <v>88</v>
      </c>
      <c r="C24" s="49">
        <v>1</v>
      </c>
      <c r="D24" s="45">
        <v>13</v>
      </c>
      <c r="E24" s="47">
        <f>INDEX('Сводный прайс'!$B$6:$H$162,MATCH(B24,'Сводный прайс'!$B$6:$B$191,0),5)</f>
        <v>193.76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285</v>
      </c>
      <c r="B25" s="48" t="s">
        <v>149</v>
      </c>
      <c r="C25" s="49">
        <v>2</v>
      </c>
      <c r="D25" s="45">
        <v>14</v>
      </c>
      <c r="E25" s="47">
        <f>INDEX('Сводный прайс'!$B$6:$H$162,MATCH(B25,'Сводный прайс'!$B$6:$B$191,0),5)</f>
        <v>1736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286</v>
      </c>
      <c r="B26" s="48" t="s">
        <v>213</v>
      </c>
      <c r="C26" s="49">
        <v>1</v>
      </c>
      <c r="D26" s="45">
        <v>15</v>
      </c>
      <c r="E26" s="47">
        <f>INDEX('Сводный прайс'!$B$6:$H$162,MATCH(B26,'Сводный прайс'!$B$6:$B$191,0),5)</f>
        <v>966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273</v>
      </c>
      <c r="B27" s="48" t="s">
        <v>92</v>
      </c>
      <c r="C27" s="49">
        <v>2</v>
      </c>
      <c r="D27" s="45">
        <v>16</v>
      </c>
      <c r="E27" s="47">
        <f>INDEX('Сводный прайс'!$B$6:$H$162,MATCH(B27,'Сводный прайс'!$B$6:$B$191,0),5)</f>
        <v>571.20000000000005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x14ac:dyDescent="0.25">
      <c r="A28" s="48" t="s">
        <v>91</v>
      </c>
      <c r="B28" s="48" t="s">
        <v>208</v>
      </c>
      <c r="C28" s="49">
        <v>1</v>
      </c>
      <c r="D28" s="45">
        <v>17</v>
      </c>
      <c r="E28" s="47">
        <f>INDEX('Сводный прайс'!$B$6:$H$162,MATCH(B28,'Сводный прайс'!$B$6:$B$191,0),5)</f>
        <v>204.96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56</v>
      </c>
      <c r="B29" s="48" t="s">
        <v>103</v>
      </c>
      <c r="C29" s="49">
        <v>1</v>
      </c>
      <c r="D29" s="45">
        <v>18</v>
      </c>
      <c r="E29" s="47">
        <f>INDEX('Сводный прайс'!$B$6:$H$162,MATCH(B29,'Сводный прайс'!$B$6:$B$191,0),5)</f>
        <v>446.88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51</v>
      </c>
      <c r="B30" s="48" t="s">
        <v>104</v>
      </c>
      <c r="C30" s="49">
        <v>1</v>
      </c>
      <c r="D30" s="45">
        <v>19</v>
      </c>
      <c r="E30" s="47">
        <f>INDEX('Сводный прайс'!$B$6:$H$162,MATCH(B30,'Сводный прайс'!$B$6:$B$191,0),5)</f>
        <v>51.52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284</v>
      </c>
      <c r="B31" s="48" t="s">
        <v>105</v>
      </c>
      <c r="C31" s="49">
        <v>1</v>
      </c>
      <c r="D31" s="45">
        <v>20</v>
      </c>
      <c r="E31" s="47">
        <f>INDEX('Сводный прайс'!$B$6:$H$162,MATCH(B31,'Сводный прайс'!$B$6:$B$191,0),5)</f>
        <v>564.48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12" customFormat="1" ht="12.75" customHeight="1" x14ac:dyDescent="0.25">
      <c r="A32" s="48" t="s">
        <v>276</v>
      </c>
      <c r="B32" s="48" t="s">
        <v>93</v>
      </c>
      <c r="C32" s="49">
        <v>1</v>
      </c>
      <c r="D32" s="45">
        <v>21</v>
      </c>
      <c r="E32" s="47">
        <f>INDEX('Сводный прайс'!$B$6:$H$162,MATCH(B32,'Сводный прайс'!$B$6:$B$191,0),5)</f>
        <v>2785.44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12" ht="12.75" customHeight="1" x14ac:dyDescent="0.2">
      <c r="A33" s="48" t="s">
        <v>277</v>
      </c>
      <c r="B33" s="48" t="s">
        <v>154</v>
      </c>
      <c r="C33" s="49">
        <v>1</v>
      </c>
      <c r="D33" s="45">
        <v>22</v>
      </c>
      <c r="E33" s="47">
        <f>INDEX('Сводный прайс'!$B$6:$H$162,MATCH(B33,'Сводный прайс'!$B$6:$B$191,0),5)</f>
        <v>2248.96</v>
      </c>
      <c r="F33" s="6"/>
      <c r="G33" s="6"/>
      <c r="H33" s="6"/>
      <c r="I33" s="6"/>
      <c r="J33" s="6"/>
      <c r="K33" s="6"/>
    </row>
    <row r="34" spans="1:12" ht="12.75" customHeight="1" x14ac:dyDescent="0.2">
      <c r="A34" s="48" t="s">
        <v>25</v>
      </c>
      <c r="B34" s="48" t="s">
        <v>156</v>
      </c>
      <c r="C34" s="49">
        <v>1</v>
      </c>
      <c r="D34" s="45">
        <v>23</v>
      </c>
      <c r="E34" s="47">
        <f>INDEX('Сводный прайс'!$B$6:$H$162,MATCH(B34,'Сводный прайс'!$B$6:$B$191,0),5)</f>
        <v>8198.4</v>
      </c>
      <c r="F34" s="6"/>
      <c r="G34" s="6"/>
      <c r="H34" s="6"/>
      <c r="I34" s="6"/>
      <c r="J34" s="6"/>
      <c r="K34" s="6"/>
    </row>
    <row r="35" spans="1:12" ht="12.75" customHeight="1" x14ac:dyDescent="0.2">
      <c r="A35" s="48" t="s">
        <v>278</v>
      </c>
      <c r="B35" s="48" t="s">
        <v>204</v>
      </c>
      <c r="C35" s="49">
        <v>1</v>
      </c>
      <c r="D35" s="45">
        <v>24</v>
      </c>
      <c r="E35" s="47">
        <f>INDEX('Сводный прайс'!$B$6:$H$162,MATCH(B35,'Сводный прайс'!$B$6:$B$191,0),5)</f>
        <v>423.36</v>
      </c>
      <c r="F35" s="6"/>
      <c r="G35" s="6"/>
      <c r="H35" s="6"/>
      <c r="I35" s="6"/>
      <c r="J35" s="6"/>
      <c r="K35" s="6"/>
    </row>
    <row r="36" spans="1:12" ht="12.75" customHeight="1" x14ac:dyDescent="0.2">
      <c r="A36" s="48" t="s">
        <v>200</v>
      </c>
      <c r="B36" s="48" t="s">
        <v>198</v>
      </c>
      <c r="C36" s="49">
        <v>1</v>
      </c>
      <c r="D36" s="45">
        <v>25</v>
      </c>
      <c r="E36" s="47">
        <f>INDEX('Сводный прайс'!$B$6:$H$162,MATCH(B36,'Сводный прайс'!$B$6:$B$191,0),5)</f>
        <v>1709.12</v>
      </c>
      <c r="F36" s="11"/>
      <c r="G36" s="11"/>
      <c r="H36" s="11"/>
      <c r="I36" s="11"/>
      <c r="J36" s="11"/>
      <c r="K36" s="11"/>
      <c r="L36" s="11"/>
    </row>
    <row r="37" spans="1:12" ht="12.75" customHeight="1" x14ac:dyDescent="0.2">
      <c r="A37" s="48" t="s">
        <v>279</v>
      </c>
      <c r="B37" s="48" t="s">
        <v>215</v>
      </c>
      <c r="C37" s="49">
        <v>1</v>
      </c>
      <c r="D37" s="45">
        <v>26</v>
      </c>
      <c r="E37" s="47">
        <f>INDEX('Сводный прайс'!$B$6:$H$162,MATCH(B37,'Сводный прайс'!$B$6:$B$191,0),5)</f>
        <v>655.20000000000005</v>
      </c>
      <c r="F37" s="11"/>
      <c r="G37" s="11"/>
      <c r="H37" s="11"/>
      <c r="I37" s="11"/>
      <c r="J37" s="11"/>
      <c r="K37" s="11"/>
      <c r="L37" s="11"/>
    </row>
    <row r="38" spans="1:12" ht="12.75" customHeight="1" x14ac:dyDescent="0.2">
      <c r="A38" s="48" t="s">
        <v>56</v>
      </c>
      <c r="B38" s="48" t="s">
        <v>81</v>
      </c>
      <c r="C38" s="49">
        <v>1</v>
      </c>
      <c r="D38" s="45">
        <v>27</v>
      </c>
      <c r="E38" s="47">
        <f>INDEX('Сводный прайс'!$B$6:$H$162,MATCH(B38,'Сводный прайс'!$B$6:$B$191,0),5)</f>
        <v>303.52</v>
      </c>
      <c r="F38" s="11"/>
      <c r="G38" s="11"/>
      <c r="H38" s="11"/>
      <c r="I38" s="11"/>
      <c r="J38" s="11"/>
      <c r="K38" s="11"/>
      <c r="L38" s="11"/>
    </row>
    <row r="39" spans="1:12" x14ac:dyDescent="0.2">
      <c r="A39" s="48" t="s">
        <v>280</v>
      </c>
      <c r="B39" s="48" t="s">
        <v>203</v>
      </c>
      <c r="C39" s="49">
        <v>1</v>
      </c>
      <c r="D39" s="45">
        <v>28</v>
      </c>
      <c r="E39" s="47">
        <f>INDEX('Сводный прайс'!$B$6:$H$162,MATCH(B39,'Сводный прайс'!$B$6:$B$191,0),5)</f>
        <v>3472</v>
      </c>
      <c r="F39" s="11"/>
      <c r="G39" s="11"/>
      <c r="H39" s="11"/>
      <c r="I39" s="11"/>
      <c r="J39" s="11"/>
      <c r="K39" s="11"/>
      <c r="L39" s="11"/>
    </row>
    <row r="40" spans="1:12" ht="12.75" customHeight="1" x14ac:dyDescent="0.2">
      <c r="A40" s="48" t="s">
        <v>281</v>
      </c>
      <c r="B40" s="48" t="s">
        <v>205</v>
      </c>
      <c r="C40" s="49">
        <v>1</v>
      </c>
      <c r="D40" s="45">
        <v>29</v>
      </c>
      <c r="E40" s="47">
        <f>INDEX('Сводный прайс'!$B$6:$H$162,MATCH(B40,'Сводный прайс'!$B$6:$B$191,0),5)</f>
        <v>190.4</v>
      </c>
      <c r="F40" s="11"/>
      <c r="G40" s="11"/>
      <c r="H40" s="11"/>
      <c r="I40" s="11"/>
      <c r="J40" s="11"/>
      <c r="K40" s="11"/>
      <c r="L40" s="11"/>
    </row>
    <row r="41" spans="1:12" ht="12.75" customHeight="1" x14ac:dyDescent="0.2">
      <c r="A41" s="48" t="s">
        <v>152</v>
      </c>
      <c r="B41" s="48" t="s">
        <v>155</v>
      </c>
      <c r="C41" s="49">
        <v>1</v>
      </c>
      <c r="D41" s="45">
        <v>30</v>
      </c>
      <c r="E41" s="47">
        <f>INDEX('Сводный прайс'!$B$6:$H$162,MATCH(B41,'Сводный прайс'!$B$6:$B$191,0),5)</f>
        <v>1324.96</v>
      </c>
      <c r="F41" s="11"/>
      <c r="G41" s="11"/>
      <c r="H41" s="11"/>
      <c r="I41" s="11"/>
      <c r="J41" s="11"/>
      <c r="K41" s="11"/>
      <c r="L41" s="11"/>
    </row>
    <row r="42" spans="1:12" ht="12.75" customHeight="1" x14ac:dyDescent="0.2">
      <c r="A42" s="48" t="s">
        <v>274</v>
      </c>
      <c r="B42" s="48" t="s">
        <v>211</v>
      </c>
      <c r="C42" s="49">
        <v>1</v>
      </c>
      <c r="D42" s="45">
        <v>31</v>
      </c>
      <c r="E42" s="47">
        <f>INDEX('Сводный прайс'!$B$6:$H$162,MATCH(B42,'Сводный прайс'!$B$6:$B$191,0),5)</f>
        <v>94.08</v>
      </c>
      <c r="F42" s="11"/>
      <c r="G42" s="11"/>
      <c r="H42" s="11"/>
      <c r="I42" s="11"/>
      <c r="J42" s="11"/>
      <c r="K42" s="11"/>
      <c r="L42" s="11"/>
    </row>
    <row r="43" spans="1:12" ht="12.75" customHeight="1" x14ac:dyDescent="0.2">
      <c r="A43" s="48" t="s">
        <v>171</v>
      </c>
      <c r="B43" s="48" t="s">
        <v>170</v>
      </c>
      <c r="C43" s="49">
        <v>1</v>
      </c>
      <c r="D43" s="45">
        <v>32</v>
      </c>
      <c r="E43" s="47">
        <f>INDEX('Сводный прайс'!$B$6:$H$162,MATCH(B43,'Сводный прайс'!$B$6:$B$191,0),5)</f>
        <v>98.56</v>
      </c>
      <c r="F43" s="11"/>
      <c r="G43" s="11"/>
      <c r="H43" s="11"/>
      <c r="I43" s="11"/>
      <c r="J43" s="11"/>
      <c r="K43" s="11"/>
      <c r="L43" s="11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42" man="1"/>
    <brk id="20" max="10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4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38.5703125" style="10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151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287</v>
      </c>
      <c r="B12" s="48" t="s">
        <v>122</v>
      </c>
      <c r="C12" s="49">
        <v>1</v>
      </c>
      <c r="D12" s="45">
        <v>1</v>
      </c>
      <c r="E12" s="47">
        <f>INDEX('Сводный прайс'!$B$6:$H$162,MATCH(B12,'Сводный прайс'!$B$6:$B$191,0),5)</f>
        <v>705.6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287</v>
      </c>
      <c r="B13" s="48" t="s">
        <v>123</v>
      </c>
      <c r="C13" s="49">
        <v>1</v>
      </c>
      <c r="D13" s="45">
        <v>2</v>
      </c>
      <c r="E13" s="47">
        <f>INDEX('Сводный прайс'!$B$6:$H$162,MATCH(B13,'Сводный прайс'!$B$6:$B$191,0),5)</f>
        <v>439.04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25</v>
      </c>
      <c r="B14" s="48" t="s">
        <v>124</v>
      </c>
      <c r="C14" s="49">
        <v>1</v>
      </c>
      <c r="D14" s="45">
        <v>3</v>
      </c>
      <c r="E14" s="47">
        <f>INDEX('Сводный прайс'!$B$6:$H$162,MATCH(B14,'Сводный прайс'!$B$6:$B$191,0),5)</f>
        <v>10301.76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288</v>
      </c>
      <c r="B15" s="48" t="s">
        <v>125</v>
      </c>
      <c r="C15" s="49">
        <v>1</v>
      </c>
      <c r="D15" s="45">
        <v>4</v>
      </c>
      <c r="E15" s="47">
        <f>INDEX('Сводный прайс'!$B$6:$H$162,MATCH(B15,'Сводный прайс'!$B$6:$B$191,0),5)</f>
        <v>673.12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22.5" customHeight="1" x14ac:dyDescent="0.25">
      <c r="A16" s="48" t="s">
        <v>217</v>
      </c>
      <c r="B16" s="48" t="s">
        <v>216</v>
      </c>
      <c r="C16" s="49">
        <v>1</v>
      </c>
      <c r="D16" s="45">
        <v>5</v>
      </c>
      <c r="E16" s="47">
        <f>INDEX('Сводный прайс'!$B$6:$H$162,MATCH(B16,'Сводный прайс'!$B$6:$B$191,0),5)</f>
        <v>3107.44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245</v>
      </c>
      <c r="B17" s="48" t="s">
        <v>126</v>
      </c>
      <c r="C17" s="49">
        <v>1</v>
      </c>
      <c r="D17" s="45">
        <v>6</v>
      </c>
      <c r="E17" s="47">
        <f>INDEX('Сводный прайс'!$B$6:$H$162,MATCH(B17,'Сводный прайс'!$B$6:$B$191,0),5)</f>
        <v>131.04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289</v>
      </c>
      <c r="B18" s="48" t="s">
        <v>127</v>
      </c>
      <c r="C18" s="49">
        <v>1</v>
      </c>
      <c r="D18" s="45">
        <v>7</v>
      </c>
      <c r="E18" s="47">
        <f>INDEX('Сводный прайс'!$B$6:$H$162,MATCH(B18,'Сводный прайс'!$B$6:$B$191,0),5)</f>
        <v>939.68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51</v>
      </c>
      <c r="B19" s="48" t="s">
        <v>50</v>
      </c>
      <c r="C19" s="49">
        <v>1</v>
      </c>
      <c r="D19" s="45">
        <v>8</v>
      </c>
      <c r="E19" s="47">
        <f>INDEX('Сводный прайс'!$B$6:$H$162,MATCH(B19,'Сводный прайс'!$B$6:$B$191,0),5)</f>
        <v>112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290</v>
      </c>
      <c r="B20" s="48" t="s">
        <v>128</v>
      </c>
      <c r="C20" s="49">
        <v>1</v>
      </c>
      <c r="D20" s="45">
        <v>9</v>
      </c>
      <c r="E20" s="47">
        <f>INDEX('Сводный прайс'!$B$6:$H$162,MATCH(B20,'Сводный прайс'!$B$6:$B$191,0),5)</f>
        <v>2809.52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291</v>
      </c>
      <c r="B21" s="48" t="s">
        <v>129</v>
      </c>
      <c r="C21" s="49">
        <v>1</v>
      </c>
      <c r="D21" s="45">
        <v>10</v>
      </c>
      <c r="E21" s="47">
        <f>INDEX('Сводный прайс'!$B$6:$H$162,MATCH(B21,'Сводный прайс'!$B$6:$B$191,0),5)</f>
        <v>26073.599999999999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292</v>
      </c>
      <c r="B22" s="48" t="s">
        <v>130</v>
      </c>
      <c r="C22" s="49">
        <v>1</v>
      </c>
      <c r="D22" s="45">
        <v>11</v>
      </c>
      <c r="E22" s="47">
        <f>INDEX('Сводный прайс'!$B$6:$H$162,MATCH(B22,'Сводный прайс'!$B$6:$B$191,0),5)</f>
        <v>4465.4399999999996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91" t="s">
        <v>293</v>
      </c>
      <c r="B23" s="91" t="s">
        <v>131</v>
      </c>
      <c r="C23" s="49">
        <v>1</v>
      </c>
      <c r="D23" s="45">
        <v>12</v>
      </c>
      <c r="E23" s="47">
        <f>INDEX('Сводный прайс'!$B$6:$H$162,MATCH(B23,'Сводный прайс'!$B$6:$B$191,0),5)</f>
        <v>2147.04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91" t="s">
        <v>294</v>
      </c>
      <c r="B24" s="91" t="s">
        <v>132</v>
      </c>
      <c r="C24" s="49">
        <v>1</v>
      </c>
      <c r="D24" s="45">
        <v>13</v>
      </c>
      <c r="E24" s="47">
        <f>INDEX('Сводный прайс'!$B$6:$H$162,MATCH(B24,'Сводный прайс'!$B$6:$B$191,0),5)</f>
        <v>1339.52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92" t="s">
        <v>295</v>
      </c>
      <c r="B25" s="92" t="s">
        <v>133</v>
      </c>
      <c r="C25" s="49">
        <v>1</v>
      </c>
      <c r="D25" s="45">
        <v>14</v>
      </c>
      <c r="E25" s="47">
        <f>INDEX('Сводный прайс'!$B$6:$H$162,MATCH(B25,'Сводный прайс'!$B$6:$B$191,0),5)</f>
        <v>2227.6799999999998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91" t="s">
        <v>295</v>
      </c>
      <c r="B26" s="91" t="s">
        <v>305</v>
      </c>
      <c r="C26" s="49">
        <v>1</v>
      </c>
      <c r="D26" s="45">
        <v>14</v>
      </c>
      <c r="E26" s="47">
        <f>INDEX('Сводный прайс'!$B$6:$H$162,MATCH(B26,'Сводный прайс'!$B$6:$B$191,0),5)</f>
        <v>2227.6799999999998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91" t="s">
        <v>296</v>
      </c>
      <c r="B27" s="91" t="s">
        <v>134</v>
      </c>
      <c r="C27" s="49">
        <v>2</v>
      </c>
      <c r="D27" s="45">
        <v>15</v>
      </c>
      <c r="E27" s="47">
        <f>INDEX('Сводный прайс'!$B$6:$H$162,MATCH(B27,'Сводный прайс'!$B$6:$B$191,0),5)</f>
        <v>222.88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92" t="s">
        <v>297</v>
      </c>
      <c r="B28" s="92" t="s">
        <v>135</v>
      </c>
      <c r="C28" s="49">
        <v>1</v>
      </c>
      <c r="D28" s="45">
        <v>16</v>
      </c>
      <c r="E28" s="47">
        <f>INDEX('Сводный прайс'!$B$6:$H$162,MATCH(B28,'Сводный прайс'!$B$6:$B$191,0),5)</f>
        <v>1384.32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91" t="s">
        <v>297</v>
      </c>
      <c r="B29" s="91" t="s">
        <v>306</v>
      </c>
      <c r="C29" s="49">
        <v>1</v>
      </c>
      <c r="D29" s="45">
        <v>16</v>
      </c>
      <c r="E29" s="47">
        <f>INDEX('Сводный прайс'!$B$6:$H$162,MATCH(B29,'Сводный прайс'!$B$6:$B$191,0),5)</f>
        <v>1384.32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92" t="s">
        <v>244</v>
      </c>
      <c r="B30" s="92" t="s">
        <v>136</v>
      </c>
      <c r="C30" s="49">
        <v>1</v>
      </c>
      <c r="D30" s="45">
        <v>17</v>
      </c>
      <c r="E30" s="47">
        <f>INDEX('Сводный прайс'!$B$6:$H$162,MATCH(B30,'Сводный прайс'!$B$6:$B$191,0),5)</f>
        <v>40193.440000000002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91" t="s">
        <v>244</v>
      </c>
      <c r="B31" s="91" t="s">
        <v>307</v>
      </c>
      <c r="C31" s="49">
        <v>1</v>
      </c>
      <c r="D31" s="45">
        <v>17</v>
      </c>
      <c r="E31" s="47">
        <f>INDEX('Сводный прайс'!$B$6:$H$162,MATCH(B31,'Сводный прайс'!$B$6:$B$191,0),5)</f>
        <v>40193.440000000002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12" customFormat="1" ht="12.75" customHeight="1" x14ac:dyDescent="0.25">
      <c r="A32" s="91" t="s">
        <v>298</v>
      </c>
      <c r="B32" s="91" t="s">
        <v>137</v>
      </c>
      <c r="C32" s="49">
        <v>1</v>
      </c>
      <c r="D32" s="45">
        <v>18</v>
      </c>
      <c r="E32" s="47">
        <f>INDEX('Сводный прайс'!$B$6:$H$162,MATCH(B32,'Сводный прайс'!$B$6:$B$191,0),5)</f>
        <v>4704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12" customFormat="1" ht="12.75" customHeight="1" x14ac:dyDescent="0.25">
      <c r="A33" s="91" t="s">
        <v>299</v>
      </c>
      <c r="B33" s="91" t="s">
        <v>138</v>
      </c>
      <c r="C33" s="49">
        <v>1</v>
      </c>
      <c r="D33" s="45">
        <v>19</v>
      </c>
      <c r="E33" s="47">
        <f>INDEX('Сводный прайс'!$B$6:$H$162,MATCH(B33,'Сводный прайс'!$B$6:$B$191,0),5)</f>
        <v>7521.92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12" customFormat="1" ht="12.75" customHeight="1" x14ac:dyDescent="0.25">
      <c r="A34" s="92" t="s">
        <v>300</v>
      </c>
      <c r="B34" s="92" t="s">
        <v>139</v>
      </c>
      <c r="C34" s="49">
        <v>2</v>
      </c>
      <c r="D34" s="45">
        <v>20</v>
      </c>
      <c r="E34" s="47">
        <f>INDEX('Сводный прайс'!$B$6:$H$162,MATCH(B34,'Сводный прайс'!$B$6:$B$191,0),5)</f>
        <v>705.6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12" customFormat="1" ht="12.75" customHeight="1" x14ac:dyDescent="0.25">
      <c r="A35" s="91" t="s">
        <v>300</v>
      </c>
      <c r="B35" s="91" t="s">
        <v>308</v>
      </c>
      <c r="C35" s="49">
        <v>2</v>
      </c>
      <c r="D35" s="45">
        <v>20</v>
      </c>
      <c r="E35" s="47">
        <f>INDEX('Сводный прайс'!$B$6:$H$162,MATCH(B35,'Сводный прайс'!$B$6:$B$191,0),5)</f>
        <v>1831.2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12" customFormat="1" ht="12.75" customHeight="1" x14ac:dyDescent="0.25">
      <c r="A36" s="91" t="s">
        <v>301</v>
      </c>
      <c r="B36" s="91" t="s">
        <v>140</v>
      </c>
      <c r="C36" s="49">
        <v>1</v>
      </c>
      <c r="D36" s="45">
        <v>21</v>
      </c>
      <c r="E36" s="47">
        <f>INDEX('Сводный прайс'!$B$6:$H$162,MATCH(B36,'Сводный прайс'!$B$6:$B$191,0),5)</f>
        <v>2586.08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ht="12.75" customHeight="1" x14ac:dyDescent="0.2">
      <c r="A37" s="91" t="s">
        <v>56</v>
      </c>
      <c r="B37" s="91" t="s">
        <v>141</v>
      </c>
      <c r="C37" s="49">
        <v>1</v>
      </c>
      <c r="D37" s="45">
        <v>22</v>
      </c>
      <c r="E37" s="47">
        <f>INDEX('Сводный прайс'!$B$6:$H$162,MATCH(B37,'Сводный прайс'!$B$6:$B$191,0),5)</f>
        <v>517.44000000000005</v>
      </c>
      <c r="F37" s="6"/>
      <c r="G37" s="6"/>
      <c r="H37" s="6"/>
      <c r="I37" s="6"/>
      <c r="J37" s="6"/>
      <c r="K37" s="6"/>
    </row>
    <row r="38" spans="1:23" ht="12.75" customHeight="1" x14ac:dyDescent="0.2">
      <c r="A38" s="91" t="s">
        <v>195</v>
      </c>
      <c r="B38" s="91" t="s">
        <v>187</v>
      </c>
      <c r="C38" s="49">
        <v>1</v>
      </c>
      <c r="D38" s="45">
        <v>24</v>
      </c>
      <c r="E38" s="47">
        <f>INDEX('Сводный прайс'!$B$6:$H$162,MATCH(B38,'Сводный прайс'!$B$6:$B$191,0),5)</f>
        <v>856.8</v>
      </c>
      <c r="F38" s="6"/>
      <c r="G38" s="6"/>
      <c r="H38" s="6"/>
      <c r="I38" s="6"/>
      <c r="J38" s="6"/>
      <c r="K38" s="6"/>
    </row>
    <row r="39" spans="1:23" ht="12.75" customHeight="1" x14ac:dyDescent="0.2">
      <c r="A39" s="48" t="s">
        <v>171</v>
      </c>
      <c r="B39" s="48" t="s">
        <v>209</v>
      </c>
      <c r="C39" s="49">
        <v>1</v>
      </c>
      <c r="D39" s="45">
        <v>25</v>
      </c>
      <c r="E39" s="47">
        <f>INDEX('Сводный прайс'!$B$6:$H$162,MATCH(B39,'Сводный прайс'!$B$6:$B$191,0),5)</f>
        <v>215.04</v>
      </c>
      <c r="F39" s="6"/>
      <c r="G39" s="6"/>
      <c r="H39" s="6"/>
      <c r="I39" s="6"/>
      <c r="J39" s="6"/>
      <c r="K39" s="6"/>
    </row>
    <row r="40" spans="1:23" ht="12.75" customHeight="1" x14ac:dyDescent="0.2">
      <c r="A40" s="48" t="s">
        <v>152</v>
      </c>
      <c r="B40" s="48" t="s">
        <v>155</v>
      </c>
      <c r="C40" s="49">
        <v>1</v>
      </c>
      <c r="D40" s="45">
        <v>26</v>
      </c>
      <c r="E40" s="47">
        <f>INDEX('Сводный прайс'!$B$6:$H$162,MATCH(B40,'Сводный прайс'!$B$6:$B$191,0),5)</f>
        <v>1324.96</v>
      </c>
      <c r="F40" s="6"/>
      <c r="G40" s="6"/>
      <c r="H40" s="6"/>
      <c r="I40" s="6"/>
      <c r="J40" s="6"/>
      <c r="K40" s="6"/>
    </row>
    <row r="41" spans="1:23" ht="12.75" customHeight="1" x14ac:dyDescent="0.2">
      <c r="A41" s="48" t="s">
        <v>302</v>
      </c>
      <c r="B41" s="48" t="s">
        <v>162</v>
      </c>
      <c r="C41" s="49">
        <v>1</v>
      </c>
      <c r="D41" s="45">
        <v>27</v>
      </c>
      <c r="E41" s="47">
        <f>INDEX('Сводный прайс'!$B$6:$H$162,MATCH(B41,'Сводный прайс'!$B$6:$B$191,0),5)</f>
        <v>4828.32</v>
      </c>
      <c r="F41" s="6"/>
      <c r="G41" s="6"/>
      <c r="H41" s="6"/>
      <c r="I41" s="6"/>
      <c r="J41" s="6"/>
      <c r="K41" s="6"/>
    </row>
    <row r="42" spans="1:23" ht="12.75" customHeight="1" x14ac:dyDescent="0.2">
      <c r="A42" s="5"/>
      <c r="B42" s="50"/>
      <c r="C42" s="5"/>
      <c r="D42" s="5"/>
      <c r="E42" s="6"/>
      <c r="F42" s="6"/>
      <c r="G42" s="6"/>
      <c r="H42" s="6"/>
      <c r="I42" s="6"/>
      <c r="J42" s="6"/>
      <c r="K42" s="6"/>
    </row>
    <row r="43" spans="1:23" ht="12.75" customHeight="1" x14ac:dyDescent="0.2">
      <c r="A43" s="9"/>
      <c r="B43" s="50"/>
      <c r="C43" s="5"/>
      <c r="D43" s="5"/>
      <c r="E43" s="6"/>
      <c r="F43" s="6"/>
      <c r="G43" s="6"/>
      <c r="H43" s="6"/>
      <c r="I43" s="6"/>
      <c r="J43" s="6"/>
      <c r="K43" s="6"/>
    </row>
    <row r="44" spans="1:23" ht="12.75" customHeight="1" x14ac:dyDescent="0.2">
      <c r="A44" s="9"/>
      <c r="B44" s="50"/>
      <c r="C44" s="5"/>
      <c r="D44" s="5"/>
      <c r="E44" s="6"/>
      <c r="F44" s="6"/>
      <c r="G44" s="6"/>
      <c r="H44" s="6"/>
      <c r="I44" s="6"/>
      <c r="J44" s="6"/>
      <c r="K44" s="6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40" man="1"/>
    <brk id="20" max="10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4"/>
  <sheetViews>
    <sheetView tabSelected="1" view="pageBreakPreview" zoomScaleNormal="55" zoomScaleSheetLayoutView="100" workbookViewId="0">
      <selection activeCell="F1" sqref="F1:F1048576"/>
    </sheetView>
  </sheetViews>
  <sheetFormatPr defaultColWidth="12.42578125" defaultRowHeight="12.75" customHeight="1" x14ac:dyDescent="0.2"/>
  <cols>
    <col min="1" max="1" width="52.42578125" style="10" bestFit="1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150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287</v>
      </c>
      <c r="B12" s="48" t="s">
        <v>122</v>
      </c>
      <c r="C12" s="49">
        <v>1</v>
      </c>
      <c r="D12" s="45">
        <v>1</v>
      </c>
      <c r="E12" s="47">
        <f>INDEX('Сводный прайс'!$B$6:$H$162,MATCH(B12,'Сводный прайс'!$B$6:$B$191,0),5)</f>
        <v>705.6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287</v>
      </c>
      <c r="B13" s="48" t="s">
        <v>123</v>
      </c>
      <c r="C13" s="49">
        <v>1</v>
      </c>
      <c r="D13" s="45">
        <v>2</v>
      </c>
      <c r="E13" s="47">
        <f>INDEX('Сводный прайс'!$B$6:$H$162,MATCH(B13,'Сводный прайс'!$B$6:$B$191,0),5)</f>
        <v>439.04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25</v>
      </c>
      <c r="B14" s="48" t="s">
        <v>124</v>
      </c>
      <c r="C14" s="49">
        <v>1</v>
      </c>
      <c r="D14" s="45">
        <v>3</v>
      </c>
      <c r="E14" s="47">
        <f>INDEX('Сводный прайс'!$B$6:$H$162,MATCH(B14,'Сводный прайс'!$B$6:$B$191,0),5)</f>
        <v>10301.76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288</v>
      </c>
      <c r="B15" s="48" t="s">
        <v>125</v>
      </c>
      <c r="C15" s="49">
        <v>1</v>
      </c>
      <c r="D15" s="45">
        <v>4</v>
      </c>
      <c r="E15" s="47">
        <f>INDEX('Сводный прайс'!$B$6:$H$162,MATCH(B15,'Сводный прайс'!$B$6:$B$191,0),5)</f>
        <v>673.12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217</v>
      </c>
      <c r="B16" s="48" t="s">
        <v>216</v>
      </c>
      <c r="C16" s="49">
        <v>1</v>
      </c>
      <c r="D16" s="45">
        <v>5</v>
      </c>
      <c r="E16" s="47">
        <f>INDEX('Сводный прайс'!$B$6:$H$162,MATCH(B16,'Сводный прайс'!$B$6:$B$191,0),5)</f>
        <v>3107.44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245</v>
      </c>
      <c r="B17" s="48" t="s">
        <v>126</v>
      </c>
      <c r="C17" s="49">
        <v>1</v>
      </c>
      <c r="D17" s="45">
        <v>6</v>
      </c>
      <c r="E17" s="47">
        <f>INDEX('Сводный прайс'!$B$6:$H$162,MATCH(B17,'Сводный прайс'!$B$6:$B$191,0),5)</f>
        <v>131.04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289</v>
      </c>
      <c r="B18" s="48" t="s">
        <v>127</v>
      </c>
      <c r="C18" s="49">
        <v>1</v>
      </c>
      <c r="D18" s="45">
        <v>7</v>
      </c>
      <c r="E18" s="47">
        <f>INDEX('Сводный прайс'!$B$6:$H$162,MATCH(B18,'Сводный прайс'!$B$6:$B$191,0),5)</f>
        <v>939.68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51</v>
      </c>
      <c r="B19" s="48" t="s">
        <v>50</v>
      </c>
      <c r="C19" s="49">
        <v>1</v>
      </c>
      <c r="D19" s="45">
        <v>8</v>
      </c>
      <c r="E19" s="47">
        <f>INDEX('Сводный прайс'!$B$6:$H$162,MATCH(B19,'Сводный прайс'!$B$6:$B$191,0),5)</f>
        <v>112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290</v>
      </c>
      <c r="B20" s="48" t="s">
        <v>142</v>
      </c>
      <c r="C20" s="49">
        <v>1</v>
      </c>
      <c r="D20" s="45">
        <v>9</v>
      </c>
      <c r="E20" s="47">
        <f>INDEX('Сводный прайс'!$B$6:$H$162,MATCH(B20,'Сводный прайс'!$B$6:$B$191,0),5)</f>
        <v>4956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291</v>
      </c>
      <c r="B21" s="48" t="s">
        <v>143</v>
      </c>
      <c r="C21" s="49">
        <v>1</v>
      </c>
      <c r="D21" s="45">
        <v>10</v>
      </c>
      <c r="E21" s="47">
        <f>INDEX('Сводный прайс'!$B$6:$H$162,MATCH(B21,'Сводный прайс'!$B$6:$B$191,0),5)</f>
        <v>33714.800000000003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292</v>
      </c>
      <c r="B22" s="48" t="s">
        <v>130</v>
      </c>
      <c r="C22" s="49">
        <v>1</v>
      </c>
      <c r="D22" s="45">
        <v>11</v>
      </c>
      <c r="E22" s="47">
        <f>INDEX('Сводный прайс'!$B$6:$H$162,MATCH(B22,'Сводный прайс'!$B$6:$B$191,0),5)</f>
        <v>4465.4399999999996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293</v>
      </c>
      <c r="B23" s="48" t="s">
        <v>144</v>
      </c>
      <c r="C23" s="49">
        <v>1</v>
      </c>
      <c r="D23" s="45">
        <v>12</v>
      </c>
      <c r="E23" s="47">
        <f>INDEX('Сводный прайс'!$B$6:$H$162,MATCH(B23,'Сводный прайс'!$B$6:$B$191,0),5)</f>
        <v>2856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294</v>
      </c>
      <c r="B24" s="48" t="s">
        <v>145</v>
      </c>
      <c r="C24" s="49">
        <v>1</v>
      </c>
      <c r="D24" s="45">
        <v>13</v>
      </c>
      <c r="E24" s="47">
        <f>INDEX('Сводный прайс'!$B$6:$H$162,MATCH(B24,'Сводный прайс'!$B$6:$B$191,0),5)</f>
        <v>1339.52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90" t="s">
        <v>295</v>
      </c>
      <c r="B25" s="90" t="s">
        <v>133</v>
      </c>
      <c r="C25" s="49">
        <v>1</v>
      </c>
      <c r="D25" s="45">
        <v>14</v>
      </c>
      <c r="E25" s="47">
        <f>INDEX('Сводный прайс'!$B$6:$H$162,MATCH(B25,'Сводный прайс'!$B$6:$B$191,0),5)</f>
        <v>2227.6799999999998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91" t="s">
        <v>295</v>
      </c>
      <c r="B26" s="91" t="s">
        <v>305</v>
      </c>
      <c r="C26" s="49">
        <v>1</v>
      </c>
      <c r="D26" s="45">
        <v>14</v>
      </c>
      <c r="E26" s="47">
        <f>INDEX('Сводный прайс'!$B$6:$H$162,MATCH(B26,'Сводный прайс'!$B$6:$B$191,0),5)</f>
        <v>2227.6799999999998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91" t="s">
        <v>296</v>
      </c>
      <c r="B27" s="91" t="s">
        <v>134</v>
      </c>
      <c r="C27" s="49">
        <v>2</v>
      </c>
      <c r="D27" s="45">
        <v>15</v>
      </c>
      <c r="E27" s="47">
        <f>INDEX('Сводный прайс'!$B$6:$H$162,MATCH(B27,'Сводный прайс'!$B$6:$B$191,0),5)</f>
        <v>222.88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92" t="s">
        <v>297</v>
      </c>
      <c r="B28" s="92" t="s">
        <v>135</v>
      </c>
      <c r="C28" s="49">
        <v>1</v>
      </c>
      <c r="D28" s="45">
        <v>16</v>
      </c>
      <c r="E28" s="47">
        <f>INDEX('Сводный прайс'!$B$6:$H$162,MATCH(B28,'Сводный прайс'!$B$6:$B$191,0),5)</f>
        <v>1384.32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91" t="s">
        <v>297</v>
      </c>
      <c r="B29" s="91" t="s">
        <v>306</v>
      </c>
      <c r="C29" s="49">
        <v>1</v>
      </c>
      <c r="D29" s="45">
        <v>16</v>
      </c>
      <c r="E29" s="47">
        <f>INDEX('Сводный прайс'!$B$6:$H$162,MATCH(B29,'Сводный прайс'!$B$6:$B$191,0),5)</f>
        <v>1384.32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92" t="s">
        <v>244</v>
      </c>
      <c r="B30" s="92" t="s">
        <v>136</v>
      </c>
      <c r="C30" s="49">
        <v>1</v>
      </c>
      <c r="D30" s="45">
        <v>17</v>
      </c>
      <c r="E30" s="47">
        <f>INDEX('Сводный прайс'!$B$6:$H$162,MATCH(B30,'Сводный прайс'!$B$6:$B$191,0),5)</f>
        <v>40193.440000000002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91" t="s">
        <v>244</v>
      </c>
      <c r="B31" s="91" t="s">
        <v>307</v>
      </c>
      <c r="C31" s="49">
        <v>1</v>
      </c>
      <c r="D31" s="45">
        <v>17</v>
      </c>
      <c r="E31" s="47">
        <f>INDEX('Сводный прайс'!$B$6:$H$162,MATCH(B31,'Сводный прайс'!$B$6:$B$191,0),5)</f>
        <v>40193.440000000002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12" customFormat="1" ht="12.75" customHeight="1" x14ac:dyDescent="0.25">
      <c r="A32" s="91" t="s">
        <v>298</v>
      </c>
      <c r="B32" s="91" t="s">
        <v>146</v>
      </c>
      <c r="C32" s="49">
        <v>1</v>
      </c>
      <c r="D32" s="45">
        <v>18</v>
      </c>
      <c r="E32" s="47">
        <f>INDEX('Сводный прайс'!$B$6:$H$162,MATCH(B32,'Сводный прайс'!$B$6:$B$191,0),5)</f>
        <v>5868.24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12" customFormat="1" ht="12.75" customHeight="1" x14ac:dyDescent="0.25">
      <c r="A33" s="91" t="s">
        <v>299</v>
      </c>
      <c r="B33" s="91" t="s">
        <v>138</v>
      </c>
      <c r="C33" s="49">
        <v>1</v>
      </c>
      <c r="D33" s="45">
        <v>19</v>
      </c>
      <c r="E33" s="47">
        <f>INDEX('Сводный прайс'!$B$6:$H$162,MATCH(B33,'Сводный прайс'!$B$6:$B$191,0),5)</f>
        <v>7521.92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12" customFormat="1" ht="12.75" customHeight="1" x14ac:dyDescent="0.25">
      <c r="A34" s="92" t="s">
        <v>300</v>
      </c>
      <c r="B34" s="92" t="s">
        <v>139</v>
      </c>
      <c r="C34" s="49">
        <v>2</v>
      </c>
      <c r="D34" s="45">
        <v>20</v>
      </c>
      <c r="E34" s="47">
        <f>INDEX('Сводный прайс'!$B$6:$H$162,MATCH(B34,'Сводный прайс'!$B$6:$B$191,0),5)</f>
        <v>705.6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12" customFormat="1" ht="12.75" customHeight="1" x14ac:dyDescent="0.25">
      <c r="A35" s="91" t="s">
        <v>300</v>
      </c>
      <c r="B35" s="91" t="s">
        <v>308</v>
      </c>
      <c r="C35" s="49">
        <v>2</v>
      </c>
      <c r="D35" s="45">
        <v>20</v>
      </c>
      <c r="E35" s="47">
        <f>INDEX('Сводный прайс'!$B$6:$H$162,MATCH(B35,'Сводный прайс'!$B$6:$B$191,0),5)</f>
        <v>1831.2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12" customFormat="1" ht="12.75" customHeight="1" x14ac:dyDescent="0.25">
      <c r="A36" s="48" t="s">
        <v>301</v>
      </c>
      <c r="B36" s="48" t="s">
        <v>147</v>
      </c>
      <c r="C36" s="49">
        <v>1</v>
      </c>
      <c r="D36" s="45">
        <v>21</v>
      </c>
      <c r="E36" s="47">
        <f>INDEX('Сводный прайс'!$B$6:$H$162,MATCH(B36,'Сводный прайс'!$B$6:$B$191,0),5)</f>
        <v>3055.36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ht="12.75" customHeight="1" x14ac:dyDescent="0.2">
      <c r="A37" s="48" t="s">
        <v>56</v>
      </c>
      <c r="B37" s="48" t="s">
        <v>141</v>
      </c>
      <c r="C37" s="49">
        <v>1</v>
      </c>
      <c r="D37" s="45">
        <v>22</v>
      </c>
      <c r="E37" s="47">
        <f>INDEX('Сводный прайс'!$B$6:$H$162,MATCH(B37,'Сводный прайс'!$B$6:$B$191,0),5)</f>
        <v>517.44000000000005</v>
      </c>
      <c r="F37" s="6"/>
      <c r="G37" s="6"/>
      <c r="H37" s="6"/>
      <c r="I37" s="6"/>
      <c r="J37" s="6"/>
      <c r="K37" s="6"/>
    </row>
    <row r="38" spans="1:23" ht="12.75" customHeight="1" x14ac:dyDescent="0.2">
      <c r="A38" s="48" t="s">
        <v>195</v>
      </c>
      <c r="B38" s="48" t="s">
        <v>187</v>
      </c>
      <c r="C38" s="49">
        <v>1</v>
      </c>
      <c r="D38" s="45">
        <v>24</v>
      </c>
      <c r="E38" s="47">
        <f>INDEX('Сводный прайс'!$B$6:$H$162,MATCH(B38,'Сводный прайс'!$B$6:$B$191,0),5)</f>
        <v>856.8</v>
      </c>
      <c r="F38" s="6"/>
      <c r="G38" s="6"/>
      <c r="H38" s="6"/>
      <c r="I38" s="6"/>
      <c r="J38" s="6"/>
      <c r="K38" s="6"/>
    </row>
    <row r="39" spans="1:23" ht="12.75" customHeight="1" x14ac:dyDescent="0.2">
      <c r="A39" s="48" t="s">
        <v>171</v>
      </c>
      <c r="B39" s="48" t="s">
        <v>209</v>
      </c>
      <c r="C39" s="49">
        <v>1</v>
      </c>
      <c r="D39" s="45">
        <v>25</v>
      </c>
      <c r="E39" s="47">
        <f>INDEX('Сводный прайс'!$B$6:$H$162,MATCH(B39,'Сводный прайс'!$B$6:$B$191,0),5)</f>
        <v>215.04</v>
      </c>
      <c r="F39" s="6"/>
      <c r="G39" s="6"/>
      <c r="H39" s="6"/>
      <c r="I39" s="6"/>
      <c r="J39" s="6"/>
      <c r="K39" s="6"/>
    </row>
    <row r="40" spans="1:23" ht="12.75" customHeight="1" x14ac:dyDescent="0.2">
      <c r="A40" s="48" t="s">
        <v>152</v>
      </c>
      <c r="B40" s="48" t="s">
        <v>155</v>
      </c>
      <c r="C40" s="49">
        <v>1</v>
      </c>
      <c r="D40" s="45">
        <v>26</v>
      </c>
      <c r="E40" s="47">
        <f>INDEX('Сводный прайс'!$B$6:$H$162,MATCH(B40,'Сводный прайс'!$B$6:$B$191,0),5)</f>
        <v>1324.96</v>
      </c>
      <c r="F40" s="6"/>
      <c r="G40" s="6"/>
      <c r="H40" s="6"/>
      <c r="I40" s="6"/>
      <c r="J40" s="6"/>
      <c r="K40" s="6"/>
    </row>
    <row r="41" spans="1:23" ht="12.75" customHeight="1" x14ac:dyDescent="0.2">
      <c r="A41" s="48" t="s">
        <v>302</v>
      </c>
      <c r="B41" s="48" t="s">
        <v>162</v>
      </c>
      <c r="C41" s="49">
        <v>1</v>
      </c>
      <c r="D41" s="45">
        <v>27</v>
      </c>
      <c r="E41" s="47">
        <f>INDEX('Сводный прайс'!$B$6:$H$162,MATCH(B41,'Сводный прайс'!$B$6:$B$191,0),5)</f>
        <v>4828.32</v>
      </c>
      <c r="F41" s="6"/>
      <c r="G41" s="6"/>
      <c r="H41" s="6"/>
      <c r="I41" s="6"/>
      <c r="J41" s="6"/>
      <c r="K41" s="6"/>
    </row>
    <row r="42" spans="1:23" ht="12.75" customHeight="1" x14ac:dyDescent="0.2">
      <c r="A42" s="50"/>
      <c r="B42" s="50"/>
      <c r="C42" s="50"/>
      <c r="D42" s="50"/>
      <c r="E42" s="50"/>
      <c r="F42" s="6"/>
      <c r="G42" s="6"/>
      <c r="H42" s="6"/>
      <c r="I42" s="6"/>
      <c r="J42" s="6"/>
      <c r="K42" s="6"/>
    </row>
    <row r="43" spans="1:23" ht="12.75" customHeight="1" x14ac:dyDescent="0.2">
      <c r="A43" s="50"/>
      <c r="B43" s="50"/>
      <c r="C43" s="50"/>
      <c r="D43" s="50"/>
      <c r="E43" s="50"/>
      <c r="F43" s="6"/>
      <c r="G43" s="6"/>
      <c r="H43" s="6"/>
      <c r="I43" s="6"/>
      <c r="J43" s="6"/>
      <c r="K43" s="6"/>
    </row>
    <row r="44" spans="1:23" ht="12.75" customHeight="1" x14ac:dyDescent="0.2">
      <c r="A44" s="50"/>
      <c r="B44" s="50"/>
      <c r="C44" s="50"/>
      <c r="D44" s="50"/>
      <c r="E44" s="50"/>
      <c r="F44" s="6"/>
      <c r="G44" s="6"/>
      <c r="H44" s="6"/>
      <c r="I44" s="6"/>
      <c r="J44" s="6"/>
      <c r="K44" s="6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6" man="1"/>
    <brk id="20" max="10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"/>
  <sheetViews>
    <sheetView view="pageBreakPreview" zoomScale="85" zoomScaleNormal="100" zoomScaleSheetLayoutView="85" workbookViewId="0">
      <selection activeCell="I25" sqref="I25"/>
    </sheetView>
  </sheetViews>
  <sheetFormatPr defaultRowHeight="12.75" x14ac:dyDescent="0.2"/>
  <cols>
    <col min="1" max="1" width="13.85546875" style="19" customWidth="1"/>
    <col min="2" max="2" width="11.7109375" style="20" customWidth="1"/>
    <col min="3" max="3" width="54" style="19" customWidth="1"/>
    <col min="4" max="5" width="7.7109375" style="21" customWidth="1"/>
    <col min="6" max="6" width="20.85546875" style="21" customWidth="1"/>
    <col min="7" max="7" width="22.28515625" style="21" customWidth="1"/>
    <col min="8" max="8" width="17.42578125" style="19" customWidth="1"/>
    <col min="9" max="9" width="17" style="81" customWidth="1"/>
    <col min="10" max="10" width="12.85546875" style="19" customWidth="1"/>
    <col min="11" max="247" width="9.140625" style="19"/>
    <col min="248" max="248" width="51.7109375" style="19" customWidth="1"/>
    <col min="249" max="250" width="7.7109375" style="19" customWidth="1"/>
    <col min="251" max="251" width="22.28515625" style="19" customWidth="1"/>
    <col min="252" max="252" width="18.7109375" style="19" customWidth="1"/>
    <col min="253" max="253" width="0" style="19" hidden="1" customWidth="1"/>
    <col min="254" max="503" width="9.140625" style="19"/>
    <col min="504" max="504" width="51.7109375" style="19" customWidth="1"/>
    <col min="505" max="506" width="7.7109375" style="19" customWidth="1"/>
    <col min="507" max="507" width="22.28515625" style="19" customWidth="1"/>
    <col min="508" max="508" width="18.7109375" style="19" customWidth="1"/>
    <col min="509" max="509" width="0" style="19" hidden="1" customWidth="1"/>
    <col min="510" max="759" width="9.140625" style="19"/>
    <col min="760" max="760" width="51.7109375" style="19" customWidth="1"/>
    <col min="761" max="762" width="7.7109375" style="19" customWidth="1"/>
    <col min="763" max="763" width="22.28515625" style="19" customWidth="1"/>
    <col min="764" max="764" width="18.7109375" style="19" customWidth="1"/>
    <col min="765" max="765" width="0" style="19" hidden="1" customWidth="1"/>
    <col min="766" max="1015" width="9.140625" style="19"/>
    <col min="1016" max="1016" width="51.7109375" style="19" customWidth="1"/>
    <col min="1017" max="1018" width="7.7109375" style="19" customWidth="1"/>
    <col min="1019" max="1019" width="22.28515625" style="19" customWidth="1"/>
    <col min="1020" max="1020" width="18.7109375" style="19" customWidth="1"/>
    <col min="1021" max="1021" width="0" style="19" hidden="1" customWidth="1"/>
    <col min="1022" max="1271" width="9.140625" style="19"/>
    <col min="1272" max="1272" width="51.7109375" style="19" customWidth="1"/>
    <col min="1273" max="1274" width="7.7109375" style="19" customWidth="1"/>
    <col min="1275" max="1275" width="22.28515625" style="19" customWidth="1"/>
    <col min="1276" max="1276" width="18.7109375" style="19" customWidth="1"/>
    <col min="1277" max="1277" width="0" style="19" hidden="1" customWidth="1"/>
    <col min="1278" max="1527" width="9.140625" style="19"/>
    <col min="1528" max="1528" width="51.7109375" style="19" customWidth="1"/>
    <col min="1529" max="1530" width="7.7109375" style="19" customWidth="1"/>
    <col min="1531" max="1531" width="22.28515625" style="19" customWidth="1"/>
    <col min="1532" max="1532" width="18.7109375" style="19" customWidth="1"/>
    <col min="1533" max="1533" width="0" style="19" hidden="1" customWidth="1"/>
    <col min="1534" max="1783" width="9.140625" style="19"/>
    <col min="1784" max="1784" width="51.7109375" style="19" customWidth="1"/>
    <col min="1785" max="1786" width="7.7109375" style="19" customWidth="1"/>
    <col min="1787" max="1787" width="22.28515625" style="19" customWidth="1"/>
    <col min="1788" max="1788" width="18.7109375" style="19" customWidth="1"/>
    <col min="1789" max="1789" width="0" style="19" hidden="1" customWidth="1"/>
    <col min="1790" max="2039" width="9.140625" style="19"/>
    <col min="2040" max="2040" width="51.7109375" style="19" customWidth="1"/>
    <col min="2041" max="2042" width="7.7109375" style="19" customWidth="1"/>
    <col min="2043" max="2043" width="22.28515625" style="19" customWidth="1"/>
    <col min="2044" max="2044" width="18.7109375" style="19" customWidth="1"/>
    <col min="2045" max="2045" width="0" style="19" hidden="1" customWidth="1"/>
    <col min="2046" max="2295" width="9.140625" style="19"/>
    <col min="2296" max="2296" width="51.7109375" style="19" customWidth="1"/>
    <col min="2297" max="2298" width="7.7109375" style="19" customWidth="1"/>
    <col min="2299" max="2299" width="22.28515625" style="19" customWidth="1"/>
    <col min="2300" max="2300" width="18.7109375" style="19" customWidth="1"/>
    <col min="2301" max="2301" width="0" style="19" hidden="1" customWidth="1"/>
    <col min="2302" max="2551" width="9.140625" style="19"/>
    <col min="2552" max="2552" width="51.7109375" style="19" customWidth="1"/>
    <col min="2553" max="2554" width="7.7109375" style="19" customWidth="1"/>
    <col min="2555" max="2555" width="22.28515625" style="19" customWidth="1"/>
    <col min="2556" max="2556" width="18.7109375" style="19" customWidth="1"/>
    <col min="2557" max="2557" width="0" style="19" hidden="1" customWidth="1"/>
    <col min="2558" max="2807" width="9.140625" style="19"/>
    <col min="2808" max="2808" width="51.7109375" style="19" customWidth="1"/>
    <col min="2809" max="2810" width="7.7109375" style="19" customWidth="1"/>
    <col min="2811" max="2811" width="22.28515625" style="19" customWidth="1"/>
    <col min="2812" max="2812" width="18.7109375" style="19" customWidth="1"/>
    <col min="2813" max="2813" width="0" style="19" hidden="1" customWidth="1"/>
    <col min="2814" max="3063" width="9.140625" style="19"/>
    <col min="3064" max="3064" width="51.7109375" style="19" customWidth="1"/>
    <col min="3065" max="3066" width="7.7109375" style="19" customWidth="1"/>
    <col min="3067" max="3067" width="22.28515625" style="19" customWidth="1"/>
    <col min="3068" max="3068" width="18.7109375" style="19" customWidth="1"/>
    <col min="3069" max="3069" width="0" style="19" hidden="1" customWidth="1"/>
    <col min="3070" max="3319" width="9.140625" style="19"/>
    <col min="3320" max="3320" width="51.7109375" style="19" customWidth="1"/>
    <col min="3321" max="3322" width="7.7109375" style="19" customWidth="1"/>
    <col min="3323" max="3323" width="22.28515625" style="19" customWidth="1"/>
    <col min="3324" max="3324" width="18.7109375" style="19" customWidth="1"/>
    <col min="3325" max="3325" width="0" style="19" hidden="1" customWidth="1"/>
    <col min="3326" max="3575" width="9.140625" style="19"/>
    <col min="3576" max="3576" width="51.7109375" style="19" customWidth="1"/>
    <col min="3577" max="3578" width="7.7109375" style="19" customWidth="1"/>
    <col min="3579" max="3579" width="22.28515625" style="19" customWidth="1"/>
    <col min="3580" max="3580" width="18.7109375" style="19" customWidth="1"/>
    <col min="3581" max="3581" width="0" style="19" hidden="1" customWidth="1"/>
    <col min="3582" max="3831" width="9.140625" style="19"/>
    <col min="3832" max="3832" width="51.7109375" style="19" customWidth="1"/>
    <col min="3833" max="3834" width="7.7109375" style="19" customWidth="1"/>
    <col min="3835" max="3835" width="22.28515625" style="19" customWidth="1"/>
    <col min="3836" max="3836" width="18.7109375" style="19" customWidth="1"/>
    <col min="3837" max="3837" width="0" style="19" hidden="1" customWidth="1"/>
    <col min="3838" max="4087" width="9.140625" style="19"/>
    <col min="4088" max="4088" width="51.7109375" style="19" customWidth="1"/>
    <col min="4089" max="4090" width="7.7109375" style="19" customWidth="1"/>
    <col min="4091" max="4091" width="22.28515625" style="19" customWidth="1"/>
    <col min="4092" max="4092" width="18.7109375" style="19" customWidth="1"/>
    <col min="4093" max="4093" width="0" style="19" hidden="1" customWidth="1"/>
    <col min="4094" max="4343" width="9.140625" style="19"/>
    <col min="4344" max="4344" width="51.7109375" style="19" customWidth="1"/>
    <col min="4345" max="4346" width="7.7109375" style="19" customWidth="1"/>
    <col min="4347" max="4347" width="22.28515625" style="19" customWidth="1"/>
    <col min="4348" max="4348" width="18.7109375" style="19" customWidth="1"/>
    <col min="4349" max="4349" width="0" style="19" hidden="1" customWidth="1"/>
    <col min="4350" max="4599" width="9.140625" style="19"/>
    <col min="4600" max="4600" width="51.7109375" style="19" customWidth="1"/>
    <col min="4601" max="4602" width="7.7109375" style="19" customWidth="1"/>
    <col min="4603" max="4603" width="22.28515625" style="19" customWidth="1"/>
    <col min="4604" max="4604" width="18.7109375" style="19" customWidth="1"/>
    <col min="4605" max="4605" width="0" style="19" hidden="1" customWidth="1"/>
    <col min="4606" max="4855" width="9.140625" style="19"/>
    <col min="4856" max="4856" width="51.7109375" style="19" customWidth="1"/>
    <col min="4857" max="4858" width="7.7109375" style="19" customWidth="1"/>
    <col min="4859" max="4859" width="22.28515625" style="19" customWidth="1"/>
    <col min="4860" max="4860" width="18.7109375" style="19" customWidth="1"/>
    <col min="4861" max="4861" width="0" style="19" hidden="1" customWidth="1"/>
    <col min="4862" max="5111" width="9.140625" style="19"/>
    <col min="5112" max="5112" width="51.7109375" style="19" customWidth="1"/>
    <col min="5113" max="5114" width="7.7109375" style="19" customWidth="1"/>
    <col min="5115" max="5115" width="22.28515625" style="19" customWidth="1"/>
    <col min="5116" max="5116" width="18.7109375" style="19" customWidth="1"/>
    <col min="5117" max="5117" width="0" style="19" hidden="1" customWidth="1"/>
    <col min="5118" max="5367" width="9.140625" style="19"/>
    <col min="5368" max="5368" width="51.7109375" style="19" customWidth="1"/>
    <col min="5369" max="5370" width="7.7109375" style="19" customWidth="1"/>
    <col min="5371" max="5371" width="22.28515625" style="19" customWidth="1"/>
    <col min="5372" max="5372" width="18.7109375" style="19" customWidth="1"/>
    <col min="5373" max="5373" width="0" style="19" hidden="1" customWidth="1"/>
    <col min="5374" max="5623" width="9.140625" style="19"/>
    <col min="5624" max="5624" width="51.7109375" style="19" customWidth="1"/>
    <col min="5625" max="5626" width="7.7109375" style="19" customWidth="1"/>
    <col min="5627" max="5627" width="22.28515625" style="19" customWidth="1"/>
    <col min="5628" max="5628" width="18.7109375" style="19" customWidth="1"/>
    <col min="5629" max="5629" width="0" style="19" hidden="1" customWidth="1"/>
    <col min="5630" max="5879" width="9.140625" style="19"/>
    <col min="5880" max="5880" width="51.7109375" style="19" customWidth="1"/>
    <col min="5881" max="5882" width="7.7109375" style="19" customWidth="1"/>
    <col min="5883" max="5883" width="22.28515625" style="19" customWidth="1"/>
    <col min="5884" max="5884" width="18.7109375" style="19" customWidth="1"/>
    <col min="5885" max="5885" width="0" style="19" hidden="1" customWidth="1"/>
    <col min="5886" max="6135" width="9.140625" style="19"/>
    <col min="6136" max="6136" width="51.7109375" style="19" customWidth="1"/>
    <col min="6137" max="6138" width="7.7109375" style="19" customWidth="1"/>
    <col min="6139" max="6139" width="22.28515625" style="19" customWidth="1"/>
    <col min="6140" max="6140" width="18.7109375" style="19" customWidth="1"/>
    <col min="6141" max="6141" width="0" style="19" hidden="1" customWidth="1"/>
    <col min="6142" max="6391" width="9.140625" style="19"/>
    <col min="6392" max="6392" width="51.7109375" style="19" customWidth="1"/>
    <col min="6393" max="6394" width="7.7109375" style="19" customWidth="1"/>
    <col min="6395" max="6395" width="22.28515625" style="19" customWidth="1"/>
    <col min="6396" max="6396" width="18.7109375" style="19" customWidth="1"/>
    <col min="6397" max="6397" width="0" style="19" hidden="1" customWidth="1"/>
    <col min="6398" max="6647" width="9.140625" style="19"/>
    <col min="6648" max="6648" width="51.7109375" style="19" customWidth="1"/>
    <col min="6649" max="6650" width="7.7109375" style="19" customWidth="1"/>
    <col min="6651" max="6651" width="22.28515625" style="19" customWidth="1"/>
    <col min="6652" max="6652" width="18.7109375" style="19" customWidth="1"/>
    <col min="6653" max="6653" width="0" style="19" hidden="1" customWidth="1"/>
    <col min="6654" max="6903" width="9.140625" style="19"/>
    <col min="6904" max="6904" width="51.7109375" style="19" customWidth="1"/>
    <col min="6905" max="6906" width="7.7109375" style="19" customWidth="1"/>
    <col min="6907" max="6907" width="22.28515625" style="19" customWidth="1"/>
    <col min="6908" max="6908" width="18.7109375" style="19" customWidth="1"/>
    <col min="6909" max="6909" width="0" style="19" hidden="1" customWidth="1"/>
    <col min="6910" max="7159" width="9.140625" style="19"/>
    <col min="7160" max="7160" width="51.7109375" style="19" customWidth="1"/>
    <col min="7161" max="7162" width="7.7109375" style="19" customWidth="1"/>
    <col min="7163" max="7163" width="22.28515625" style="19" customWidth="1"/>
    <col min="7164" max="7164" width="18.7109375" style="19" customWidth="1"/>
    <col min="7165" max="7165" width="0" style="19" hidden="1" customWidth="1"/>
    <col min="7166" max="7415" width="9.140625" style="19"/>
    <col min="7416" max="7416" width="51.7109375" style="19" customWidth="1"/>
    <col min="7417" max="7418" width="7.7109375" style="19" customWidth="1"/>
    <col min="7419" max="7419" width="22.28515625" style="19" customWidth="1"/>
    <col min="7420" max="7420" width="18.7109375" style="19" customWidth="1"/>
    <col min="7421" max="7421" width="0" style="19" hidden="1" customWidth="1"/>
    <col min="7422" max="7671" width="9.140625" style="19"/>
    <col min="7672" max="7672" width="51.7109375" style="19" customWidth="1"/>
    <col min="7673" max="7674" width="7.7109375" style="19" customWidth="1"/>
    <col min="7675" max="7675" width="22.28515625" style="19" customWidth="1"/>
    <col min="7676" max="7676" width="18.7109375" style="19" customWidth="1"/>
    <col min="7677" max="7677" width="0" style="19" hidden="1" customWidth="1"/>
    <col min="7678" max="7927" width="9.140625" style="19"/>
    <col min="7928" max="7928" width="51.7109375" style="19" customWidth="1"/>
    <col min="7929" max="7930" width="7.7109375" style="19" customWidth="1"/>
    <col min="7931" max="7931" width="22.28515625" style="19" customWidth="1"/>
    <col min="7932" max="7932" width="18.7109375" style="19" customWidth="1"/>
    <col min="7933" max="7933" width="0" style="19" hidden="1" customWidth="1"/>
    <col min="7934" max="8183" width="9.140625" style="19"/>
    <col min="8184" max="8184" width="51.7109375" style="19" customWidth="1"/>
    <col min="8185" max="8186" width="7.7109375" style="19" customWidth="1"/>
    <col min="8187" max="8187" width="22.28515625" style="19" customWidth="1"/>
    <col min="8188" max="8188" width="18.7109375" style="19" customWidth="1"/>
    <col min="8189" max="8189" width="0" style="19" hidden="1" customWidth="1"/>
    <col min="8190" max="8439" width="9.140625" style="19"/>
    <col min="8440" max="8440" width="51.7109375" style="19" customWidth="1"/>
    <col min="8441" max="8442" width="7.7109375" style="19" customWidth="1"/>
    <col min="8443" max="8443" width="22.28515625" style="19" customWidth="1"/>
    <col min="8444" max="8444" width="18.7109375" style="19" customWidth="1"/>
    <col min="8445" max="8445" width="0" style="19" hidden="1" customWidth="1"/>
    <col min="8446" max="8695" width="9.140625" style="19"/>
    <col min="8696" max="8696" width="51.7109375" style="19" customWidth="1"/>
    <col min="8697" max="8698" width="7.7109375" style="19" customWidth="1"/>
    <col min="8699" max="8699" width="22.28515625" style="19" customWidth="1"/>
    <col min="8700" max="8700" width="18.7109375" style="19" customWidth="1"/>
    <col min="8701" max="8701" width="0" style="19" hidden="1" customWidth="1"/>
    <col min="8702" max="8951" width="9.140625" style="19"/>
    <col min="8952" max="8952" width="51.7109375" style="19" customWidth="1"/>
    <col min="8953" max="8954" width="7.7109375" style="19" customWidth="1"/>
    <col min="8955" max="8955" width="22.28515625" style="19" customWidth="1"/>
    <col min="8956" max="8956" width="18.7109375" style="19" customWidth="1"/>
    <col min="8957" max="8957" width="0" style="19" hidden="1" customWidth="1"/>
    <col min="8958" max="9207" width="9.140625" style="19"/>
    <col min="9208" max="9208" width="51.7109375" style="19" customWidth="1"/>
    <col min="9209" max="9210" width="7.7109375" style="19" customWidth="1"/>
    <col min="9211" max="9211" width="22.28515625" style="19" customWidth="1"/>
    <col min="9212" max="9212" width="18.7109375" style="19" customWidth="1"/>
    <col min="9213" max="9213" width="0" style="19" hidden="1" customWidth="1"/>
    <col min="9214" max="9463" width="9.140625" style="19"/>
    <col min="9464" max="9464" width="51.7109375" style="19" customWidth="1"/>
    <col min="9465" max="9466" width="7.7109375" style="19" customWidth="1"/>
    <col min="9467" max="9467" width="22.28515625" style="19" customWidth="1"/>
    <col min="9468" max="9468" width="18.7109375" style="19" customWidth="1"/>
    <col min="9469" max="9469" width="0" style="19" hidden="1" customWidth="1"/>
    <col min="9470" max="9719" width="9.140625" style="19"/>
    <col min="9720" max="9720" width="51.7109375" style="19" customWidth="1"/>
    <col min="9721" max="9722" width="7.7109375" style="19" customWidth="1"/>
    <col min="9723" max="9723" width="22.28515625" style="19" customWidth="1"/>
    <col min="9724" max="9724" width="18.7109375" style="19" customWidth="1"/>
    <col min="9725" max="9725" width="0" style="19" hidden="1" customWidth="1"/>
    <col min="9726" max="9975" width="9.140625" style="19"/>
    <col min="9976" max="9976" width="51.7109375" style="19" customWidth="1"/>
    <col min="9977" max="9978" width="7.7109375" style="19" customWidth="1"/>
    <col min="9979" max="9979" width="22.28515625" style="19" customWidth="1"/>
    <col min="9980" max="9980" width="18.7109375" style="19" customWidth="1"/>
    <col min="9981" max="9981" width="0" style="19" hidden="1" customWidth="1"/>
    <col min="9982" max="10231" width="9.140625" style="19"/>
    <col min="10232" max="10232" width="51.7109375" style="19" customWidth="1"/>
    <col min="10233" max="10234" width="7.7109375" style="19" customWidth="1"/>
    <col min="10235" max="10235" width="22.28515625" style="19" customWidth="1"/>
    <col min="10236" max="10236" width="18.7109375" style="19" customWidth="1"/>
    <col min="10237" max="10237" width="0" style="19" hidden="1" customWidth="1"/>
    <col min="10238" max="10487" width="9.140625" style="19"/>
    <col min="10488" max="10488" width="51.7109375" style="19" customWidth="1"/>
    <col min="10489" max="10490" width="7.7109375" style="19" customWidth="1"/>
    <col min="10491" max="10491" width="22.28515625" style="19" customWidth="1"/>
    <col min="10492" max="10492" width="18.7109375" style="19" customWidth="1"/>
    <col min="10493" max="10493" width="0" style="19" hidden="1" customWidth="1"/>
    <col min="10494" max="10743" width="9.140625" style="19"/>
    <col min="10744" max="10744" width="51.7109375" style="19" customWidth="1"/>
    <col min="10745" max="10746" width="7.7109375" style="19" customWidth="1"/>
    <col min="10747" max="10747" width="22.28515625" style="19" customWidth="1"/>
    <col min="10748" max="10748" width="18.7109375" style="19" customWidth="1"/>
    <col min="10749" max="10749" width="0" style="19" hidden="1" customWidth="1"/>
    <col min="10750" max="10999" width="9.140625" style="19"/>
    <col min="11000" max="11000" width="51.7109375" style="19" customWidth="1"/>
    <col min="11001" max="11002" width="7.7109375" style="19" customWidth="1"/>
    <col min="11003" max="11003" width="22.28515625" style="19" customWidth="1"/>
    <col min="11004" max="11004" width="18.7109375" style="19" customWidth="1"/>
    <col min="11005" max="11005" width="0" style="19" hidden="1" customWidth="1"/>
    <col min="11006" max="11255" width="9.140625" style="19"/>
    <col min="11256" max="11256" width="51.7109375" style="19" customWidth="1"/>
    <col min="11257" max="11258" width="7.7109375" style="19" customWidth="1"/>
    <col min="11259" max="11259" width="22.28515625" style="19" customWidth="1"/>
    <col min="11260" max="11260" width="18.7109375" style="19" customWidth="1"/>
    <col min="11261" max="11261" width="0" style="19" hidden="1" customWidth="1"/>
    <col min="11262" max="11511" width="9.140625" style="19"/>
    <col min="11512" max="11512" width="51.7109375" style="19" customWidth="1"/>
    <col min="11513" max="11514" width="7.7109375" style="19" customWidth="1"/>
    <col min="11515" max="11515" width="22.28515625" style="19" customWidth="1"/>
    <col min="11516" max="11516" width="18.7109375" style="19" customWidth="1"/>
    <col min="11517" max="11517" width="0" style="19" hidden="1" customWidth="1"/>
    <col min="11518" max="11767" width="9.140625" style="19"/>
    <col min="11768" max="11768" width="51.7109375" style="19" customWidth="1"/>
    <col min="11769" max="11770" width="7.7109375" style="19" customWidth="1"/>
    <col min="11771" max="11771" width="22.28515625" style="19" customWidth="1"/>
    <col min="11772" max="11772" width="18.7109375" style="19" customWidth="1"/>
    <col min="11773" max="11773" width="0" style="19" hidden="1" customWidth="1"/>
    <col min="11774" max="12023" width="9.140625" style="19"/>
    <col min="12024" max="12024" width="51.7109375" style="19" customWidth="1"/>
    <col min="12025" max="12026" width="7.7109375" style="19" customWidth="1"/>
    <col min="12027" max="12027" width="22.28515625" style="19" customWidth="1"/>
    <col min="12028" max="12028" width="18.7109375" style="19" customWidth="1"/>
    <col min="12029" max="12029" width="0" style="19" hidden="1" customWidth="1"/>
    <col min="12030" max="12279" width="9.140625" style="19"/>
    <col min="12280" max="12280" width="51.7109375" style="19" customWidth="1"/>
    <col min="12281" max="12282" width="7.7109375" style="19" customWidth="1"/>
    <col min="12283" max="12283" width="22.28515625" style="19" customWidth="1"/>
    <col min="12284" max="12284" width="18.7109375" style="19" customWidth="1"/>
    <col min="12285" max="12285" width="0" style="19" hidden="1" customWidth="1"/>
    <col min="12286" max="12535" width="9.140625" style="19"/>
    <col min="12536" max="12536" width="51.7109375" style="19" customWidth="1"/>
    <col min="12537" max="12538" width="7.7109375" style="19" customWidth="1"/>
    <col min="12539" max="12539" width="22.28515625" style="19" customWidth="1"/>
    <col min="12540" max="12540" width="18.7109375" style="19" customWidth="1"/>
    <col min="12541" max="12541" width="0" style="19" hidden="1" customWidth="1"/>
    <col min="12542" max="12791" width="9.140625" style="19"/>
    <col min="12792" max="12792" width="51.7109375" style="19" customWidth="1"/>
    <col min="12793" max="12794" width="7.7109375" style="19" customWidth="1"/>
    <col min="12795" max="12795" width="22.28515625" style="19" customWidth="1"/>
    <col min="12796" max="12796" width="18.7109375" style="19" customWidth="1"/>
    <col min="12797" max="12797" width="0" style="19" hidden="1" customWidth="1"/>
    <col min="12798" max="13047" width="9.140625" style="19"/>
    <col min="13048" max="13048" width="51.7109375" style="19" customWidth="1"/>
    <col min="13049" max="13050" width="7.7109375" style="19" customWidth="1"/>
    <col min="13051" max="13051" width="22.28515625" style="19" customWidth="1"/>
    <col min="13052" max="13052" width="18.7109375" style="19" customWidth="1"/>
    <col min="13053" max="13053" width="0" style="19" hidden="1" customWidth="1"/>
    <col min="13054" max="13303" width="9.140625" style="19"/>
    <col min="13304" max="13304" width="51.7109375" style="19" customWidth="1"/>
    <col min="13305" max="13306" width="7.7109375" style="19" customWidth="1"/>
    <col min="13307" max="13307" width="22.28515625" style="19" customWidth="1"/>
    <col min="13308" max="13308" width="18.7109375" style="19" customWidth="1"/>
    <col min="13309" max="13309" width="0" style="19" hidden="1" customWidth="1"/>
    <col min="13310" max="13559" width="9.140625" style="19"/>
    <col min="13560" max="13560" width="51.7109375" style="19" customWidth="1"/>
    <col min="13561" max="13562" width="7.7109375" style="19" customWidth="1"/>
    <col min="13563" max="13563" width="22.28515625" style="19" customWidth="1"/>
    <col min="13564" max="13564" width="18.7109375" style="19" customWidth="1"/>
    <col min="13565" max="13565" width="0" style="19" hidden="1" customWidth="1"/>
    <col min="13566" max="13815" width="9.140625" style="19"/>
    <col min="13816" max="13816" width="51.7109375" style="19" customWidth="1"/>
    <col min="13817" max="13818" width="7.7109375" style="19" customWidth="1"/>
    <col min="13819" max="13819" width="22.28515625" style="19" customWidth="1"/>
    <col min="13820" max="13820" width="18.7109375" style="19" customWidth="1"/>
    <col min="13821" max="13821" width="0" style="19" hidden="1" customWidth="1"/>
    <col min="13822" max="14071" width="9.140625" style="19"/>
    <col min="14072" max="14072" width="51.7109375" style="19" customWidth="1"/>
    <col min="14073" max="14074" width="7.7109375" style="19" customWidth="1"/>
    <col min="14075" max="14075" width="22.28515625" style="19" customWidth="1"/>
    <col min="14076" max="14076" width="18.7109375" style="19" customWidth="1"/>
    <col min="14077" max="14077" width="0" style="19" hidden="1" customWidth="1"/>
    <col min="14078" max="14327" width="9.140625" style="19"/>
    <col min="14328" max="14328" width="51.7109375" style="19" customWidth="1"/>
    <col min="14329" max="14330" width="7.7109375" style="19" customWidth="1"/>
    <col min="14331" max="14331" width="22.28515625" style="19" customWidth="1"/>
    <col min="14332" max="14332" width="18.7109375" style="19" customWidth="1"/>
    <col min="14333" max="14333" width="0" style="19" hidden="1" customWidth="1"/>
    <col min="14334" max="14583" width="9.140625" style="19"/>
    <col min="14584" max="14584" width="51.7109375" style="19" customWidth="1"/>
    <col min="14585" max="14586" width="7.7109375" style="19" customWidth="1"/>
    <col min="14587" max="14587" width="22.28515625" style="19" customWidth="1"/>
    <col min="14588" max="14588" width="18.7109375" style="19" customWidth="1"/>
    <col min="14589" max="14589" width="0" style="19" hidden="1" customWidth="1"/>
    <col min="14590" max="14839" width="9.140625" style="19"/>
    <col min="14840" max="14840" width="51.7109375" style="19" customWidth="1"/>
    <col min="14841" max="14842" width="7.7109375" style="19" customWidth="1"/>
    <col min="14843" max="14843" width="22.28515625" style="19" customWidth="1"/>
    <col min="14844" max="14844" width="18.7109375" style="19" customWidth="1"/>
    <col min="14845" max="14845" width="0" style="19" hidden="1" customWidth="1"/>
    <col min="14846" max="15095" width="9.140625" style="19"/>
    <col min="15096" max="15096" width="51.7109375" style="19" customWidth="1"/>
    <col min="15097" max="15098" width="7.7109375" style="19" customWidth="1"/>
    <col min="15099" max="15099" width="22.28515625" style="19" customWidth="1"/>
    <col min="15100" max="15100" width="18.7109375" style="19" customWidth="1"/>
    <col min="15101" max="15101" width="0" style="19" hidden="1" customWidth="1"/>
    <col min="15102" max="15351" width="9.140625" style="19"/>
    <col min="15352" max="15352" width="51.7109375" style="19" customWidth="1"/>
    <col min="15353" max="15354" width="7.7109375" style="19" customWidth="1"/>
    <col min="15355" max="15355" width="22.28515625" style="19" customWidth="1"/>
    <col min="15356" max="15356" width="18.7109375" style="19" customWidth="1"/>
    <col min="15357" max="15357" width="0" style="19" hidden="1" customWidth="1"/>
    <col min="15358" max="15607" width="9.140625" style="19"/>
    <col min="15608" max="15608" width="51.7109375" style="19" customWidth="1"/>
    <col min="15609" max="15610" width="7.7109375" style="19" customWidth="1"/>
    <col min="15611" max="15611" width="22.28515625" style="19" customWidth="1"/>
    <col min="15612" max="15612" width="18.7109375" style="19" customWidth="1"/>
    <col min="15613" max="15613" width="0" style="19" hidden="1" customWidth="1"/>
    <col min="15614" max="15863" width="9.140625" style="19"/>
    <col min="15864" max="15864" width="51.7109375" style="19" customWidth="1"/>
    <col min="15865" max="15866" width="7.7109375" style="19" customWidth="1"/>
    <col min="15867" max="15867" width="22.28515625" style="19" customWidth="1"/>
    <col min="15868" max="15868" width="18.7109375" style="19" customWidth="1"/>
    <col min="15869" max="15869" width="0" style="19" hidden="1" customWidth="1"/>
    <col min="15870" max="16119" width="9.140625" style="19"/>
    <col min="16120" max="16120" width="51.7109375" style="19" customWidth="1"/>
    <col min="16121" max="16122" width="7.7109375" style="19" customWidth="1"/>
    <col min="16123" max="16123" width="22.28515625" style="19" customWidth="1"/>
    <col min="16124" max="16124" width="18.7109375" style="19" customWidth="1"/>
    <col min="16125" max="16125" width="0" style="19" hidden="1" customWidth="1"/>
    <col min="16126" max="16384" width="9.140625" style="19"/>
  </cols>
  <sheetData>
    <row r="1" spans="1:10" ht="14.25" customHeight="1" thickBot="1" x14ac:dyDescent="0.25">
      <c r="A1" s="130" t="s">
        <v>161</v>
      </c>
      <c r="B1" s="130"/>
      <c r="C1" s="25"/>
      <c r="D1" s="27"/>
      <c r="E1" s="27"/>
      <c r="F1" s="27"/>
      <c r="G1" s="27"/>
    </row>
    <row r="2" spans="1:10" ht="20.25" customHeight="1" x14ac:dyDescent="0.2">
      <c r="A2" s="25"/>
      <c r="B2" s="26"/>
      <c r="C2" s="35" t="s">
        <v>6</v>
      </c>
      <c r="D2" s="128" t="s">
        <v>7</v>
      </c>
      <c r="E2" s="128"/>
      <c r="F2" s="128"/>
      <c r="G2" s="36">
        <v>0</v>
      </c>
    </row>
    <row r="3" spans="1:10" ht="23.25" thickBot="1" x14ac:dyDescent="0.25">
      <c r="A3" s="25"/>
      <c r="B3" s="26"/>
      <c r="C3" s="37" t="s">
        <v>8</v>
      </c>
      <c r="D3" s="129" t="s">
        <v>117</v>
      </c>
      <c r="E3" s="129"/>
      <c r="F3" s="129"/>
      <c r="G3" s="38">
        <v>0.3</v>
      </c>
    </row>
    <row r="4" spans="1:10" ht="13.5" thickBot="1" x14ac:dyDescent="0.25">
      <c r="A4" s="25"/>
      <c r="B4" s="26"/>
      <c r="C4" s="25"/>
      <c r="D4" s="27"/>
      <c r="E4" s="27"/>
      <c r="F4" s="27"/>
      <c r="G4" s="27"/>
    </row>
    <row r="5" spans="1:10" s="22" customFormat="1" ht="82.5" customHeight="1" thickBot="1" x14ac:dyDescent="0.25">
      <c r="A5" s="32" t="s">
        <v>9</v>
      </c>
      <c r="B5" s="33" t="s">
        <v>0</v>
      </c>
      <c r="C5" s="33" t="s">
        <v>1</v>
      </c>
      <c r="D5" s="33" t="s">
        <v>10</v>
      </c>
      <c r="E5" s="33" t="s">
        <v>11</v>
      </c>
      <c r="F5" s="33" t="s">
        <v>240</v>
      </c>
      <c r="G5" s="34" t="s">
        <v>241</v>
      </c>
      <c r="H5" s="44"/>
      <c r="I5" s="82"/>
      <c r="J5" s="69"/>
    </row>
    <row r="6" spans="1:10" ht="12.75" customHeight="1" x14ac:dyDescent="0.2">
      <c r="A6" s="93">
        <v>498601700</v>
      </c>
      <c r="B6" s="94" t="s">
        <v>58</v>
      </c>
      <c r="C6" s="95" t="s">
        <v>25</v>
      </c>
      <c r="D6" s="96" t="s">
        <v>12</v>
      </c>
      <c r="E6" s="97" t="s">
        <v>13</v>
      </c>
      <c r="F6" s="87">
        <f>IF($G$3=0%,"-",ROUND(G6*(1-$G$3),2))</f>
        <v>7645.12</v>
      </c>
      <c r="G6" s="88">
        <f>ROUND(H6*(1+$G$2),2)</f>
        <v>10921.6</v>
      </c>
      <c r="H6" s="89">
        <v>10921.6</v>
      </c>
      <c r="J6" s="65"/>
    </row>
    <row r="7" spans="1:10" ht="12.75" customHeight="1" x14ac:dyDescent="0.2">
      <c r="A7" s="93">
        <v>498601200</v>
      </c>
      <c r="B7" s="94" t="s">
        <v>29</v>
      </c>
      <c r="C7" s="95" t="s">
        <v>25</v>
      </c>
      <c r="D7" s="96" t="s">
        <v>12</v>
      </c>
      <c r="E7" s="97" t="s">
        <v>13</v>
      </c>
      <c r="F7" s="87">
        <f t="shared" ref="F7" si="0">IF($G$3=0%,"-",ROUND(G7*(1-$G$3),2))</f>
        <v>7469.28</v>
      </c>
      <c r="G7" s="88">
        <f t="shared" ref="G7:G69" si="1">ROUND(H7*(1+$G$2),2)</f>
        <v>10670.4</v>
      </c>
      <c r="H7" s="89">
        <v>10670.4</v>
      </c>
      <c r="J7" s="65"/>
    </row>
    <row r="8" spans="1:10" ht="12.75" customHeight="1" x14ac:dyDescent="0.2">
      <c r="A8" s="93">
        <v>493300200</v>
      </c>
      <c r="B8" s="94" t="s">
        <v>156</v>
      </c>
      <c r="C8" s="95" t="s">
        <v>25</v>
      </c>
      <c r="D8" s="96" t="s">
        <v>12</v>
      </c>
      <c r="E8" s="97" t="s">
        <v>13</v>
      </c>
      <c r="F8" s="87">
        <f t="shared" ref="F8:F69" si="2">IF($G$3=0%,"-",ROUND(G8*(1-$G$3),2))</f>
        <v>8198.4</v>
      </c>
      <c r="G8" s="88">
        <f t="shared" si="1"/>
        <v>11712</v>
      </c>
      <c r="H8" s="89">
        <v>11712</v>
      </c>
      <c r="J8" s="65"/>
    </row>
    <row r="9" spans="1:10" ht="12.75" customHeight="1" x14ac:dyDescent="0.2">
      <c r="A9" s="93">
        <v>493300100</v>
      </c>
      <c r="B9" s="94" t="s">
        <v>153</v>
      </c>
      <c r="C9" s="95" t="s">
        <v>25</v>
      </c>
      <c r="D9" s="96" t="s">
        <v>12</v>
      </c>
      <c r="E9" s="97" t="s">
        <v>13</v>
      </c>
      <c r="F9" s="87">
        <f t="shared" si="2"/>
        <v>8713.6</v>
      </c>
      <c r="G9" s="88">
        <f t="shared" si="1"/>
        <v>12448</v>
      </c>
      <c r="H9" s="89">
        <v>12448</v>
      </c>
      <c r="J9" s="65"/>
    </row>
    <row r="10" spans="1:10" ht="12.75" customHeight="1" x14ac:dyDescent="0.2">
      <c r="A10" s="93">
        <v>498602700</v>
      </c>
      <c r="B10" s="94" t="s">
        <v>124</v>
      </c>
      <c r="C10" s="95" t="s">
        <v>25</v>
      </c>
      <c r="D10" s="96" t="s">
        <v>12</v>
      </c>
      <c r="E10" s="97" t="s">
        <v>13</v>
      </c>
      <c r="F10" s="87">
        <f t="shared" si="2"/>
        <v>10301.76</v>
      </c>
      <c r="G10" s="88">
        <f t="shared" si="1"/>
        <v>14716.8</v>
      </c>
      <c r="H10" s="89">
        <v>14716.8</v>
      </c>
      <c r="J10" s="65"/>
    </row>
    <row r="11" spans="1:10" ht="12.75" customHeight="1" x14ac:dyDescent="0.2">
      <c r="A11" s="93">
        <v>498613000</v>
      </c>
      <c r="B11" s="94" t="s">
        <v>167</v>
      </c>
      <c r="C11" s="95" t="s">
        <v>25</v>
      </c>
      <c r="D11" s="96" t="s">
        <v>12</v>
      </c>
      <c r="E11" s="97" t="s">
        <v>13</v>
      </c>
      <c r="F11" s="87">
        <f t="shared" si="2"/>
        <v>7206.08</v>
      </c>
      <c r="G11" s="88">
        <f t="shared" si="1"/>
        <v>10294.4</v>
      </c>
      <c r="H11" s="89">
        <v>10294.4</v>
      </c>
      <c r="J11" s="65"/>
    </row>
    <row r="12" spans="1:10" ht="12.75" customHeight="1" x14ac:dyDescent="0.2">
      <c r="A12" s="93">
        <v>648000001</v>
      </c>
      <c r="B12" s="94" t="s">
        <v>184</v>
      </c>
      <c r="C12" s="95" t="s">
        <v>185</v>
      </c>
      <c r="D12" s="96" t="s">
        <v>12</v>
      </c>
      <c r="E12" s="97" t="s">
        <v>13</v>
      </c>
      <c r="F12" s="87">
        <f t="shared" si="2"/>
        <v>7893.2</v>
      </c>
      <c r="G12" s="88">
        <f t="shared" si="1"/>
        <v>11276</v>
      </c>
      <c r="H12" s="89">
        <v>11276</v>
      </c>
      <c r="J12" s="65"/>
    </row>
    <row r="13" spans="1:10" ht="12.75" customHeight="1" x14ac:dyDescent="0.2">
      <c r="A13" s="93">
        <v>498603200</v>
      </c>
      <c r="B13" s="94" t="s">
        <v>37</v>
      </c>
      <c r="C13" s="95" t="s">
        <v>191</v>
      </c>
      <c r="D13" s="96" t="s">
        <v>12</v>
      </c>
      <c r="E13" s="97" t="s">
        <v>13</v>
      </c>
      <c r="F13" s="87">
        <f t="shared" si="2"/>
        <v>611.52</v>
      </c>
      <c r="G13" s="88">
        <f t="shared" si="1"/>
        <v>873.6</v>
      </c>
      <c r="H13" s="89">
        <v>873.6</v>
      </c>
      <c r="J13" s="65"/>
    </row>
    <row r="14" spans="1:10" ht="12.75" customHeight="1" x14ac:dyDescent="0.2">
      <c r="A14" s="93">
        <v>498616700</v>
      </c>
      <c r="B14" s="94" t="s">
        <v>187</v>
      </c>
      <c r="C14" s="95" t="s">
        <v>195</v>
      </c>
      <c r="D14" s="98" t="s">
        <v>12</v>
      </c>
      <c r="E14" s="99" t="s">
        <v>13</v>
      </c>
      <c r="F14" s="87">
        <f t="shared" si="2"/>
        <v>856.8</v>
      </c>
      <c r="G14" s="88">
        <f t="shared" si="1"/>
        <v>1224</v>
      </c>
      <c r="H14" s="89">
        <v>1224</v>
      </c>
      <c r="J14" s="65"/>
    </row>
    <row r="15" spans="1:10" ht="12.75" customHeight="1" x14ac:dyDescent="0.2">
      <c r="A15" s="93">
        <v>498611800</v>
      </c>
      <c r="B15" s="94" t="s">
        <v>147</v>
      </c>
      <c r="C15" s="95" t="s">
        <v>301</v>
      </c>
      <c r="D15" s="98" t="s">
        <v>12</v>
      </c>
      <c r="E15" s="99" t="s">
        <v>13</v>
      </c>
      <c r="F15" s="87">
        <f t="shared" si="2"/>
        <v>3055.36</v>
      </c>
      <c r="G15" s="88">
        <f t="shared" si="1"/>
        <v>4364.8</v>
      </c>
      <c r="H15" s="89">
        <v>4364.8</v>
      </c>
      <c r="J15" s="65"/>
    </row>
    <row r="16" spans="1:10" ht="12.75" customHeight="1" x14ac:dyDescent="0.2">
      <c r="A16" s="93">
        <v>498611100</v>
      </c>
      <c r="B16" s="94" t="s">
        <v>140</v>
      </c>
      <c r="C16" s="95" t="s">
        <v>301</v>
      </c>
      <c r="D16" s="98" t="s">
        <v>12</v>
      </c>
      <c r="E16" s="100" t="s">
        <v>13</v>
      </c>
      <c r="F16" s="87">
        <f t="shared" si="2"/>
        <v>2586.08</v>
      </c>
      <c r="G16" s="88">
        <f t="shared" si="1"/>
        <v>3694.4</v>
      </c>
      <c r="H16" s="89">
        <v>3694.4</v>
      </c>
      <c r="J16" s="65"/>
    </row>
    <row r="17" spans="1:11" ht="12.75" customHeight="1" x14ac:dyDescent="0.2">
      <c r="A17" s="93">
        <v>498610900</v>
      </c>
      <c r="B17" s="94" t="s">
        <v>138</v>
      </c>
      <c r="C17" s="95" t="s">
        <v>299</v>
      </c>
      <c r="D17" s="98" t="s">
        <v>12</v>
      </c>
      <c r="E17" s="100" t="s">
        <v>13</v>
      </c>
      <c r="F17" s="87">
        <f t="shared" si="2"/>
        <v>7521.92</v>
      </c>
      <c r="G17" s="88">
        <f t="shared" si="1"/>
        <v>10745.6</v>
      </c>
      <c r="H17" s="89">
        <v>10745.6</v>
      </c>
      <c r="J17" s="65"/>
    </row>
    <row r="18" spans="1:11" s="85" customFormat="1" ht="15" customHeight="1" x14ac:dyDescent="0.2">
      <c r="A18" s="101">
        <v>498611000</v>
      </c>
      <c r="B18" s="102" t="s">
        <v>139</v>
      </c>
      <c r="C18" s="103" t="s">
        <v>300</v>
      </c>
      <c r="D18" s="104" t="s">
        <v>12</v>
      </c>
      <c r="E18" s="105" t="s">
        <v>13</v>
      </c>
      <c r="F18" s="106">
        <f t="shared" ref="F18" si="3">IF($G$3=0%,"-",ROUND(G18*(1-$G$3),2))</f>
        <v>705.6</v>
      </c>
      <c r="G18" s="107">
        <f t="shared" ref="G18" si="4">ROUND(H18*(1+$G$2),2)</f>
        <v>1008</v>
      </c>
      <c r="H18" s="108">
        <v>1008</v>
      </c>
      <c r="I18" s="83"/>
      <c r="J18" s="84"/>
    </row>
    <row r="19" spans="1:11" ht="12.75" customHeight="1" x14ac:dyDescent="0.2">
      <c r="A19" s="93">
        <v>648000008</v>
      </c>
      <c r="B19" s="94" t="s">
        <v>308</v>
      </c>
      <c r="C19" s="95" t="s">
        <v>300</v>
      </c>
      <c r="D19" s="98" t="s">
        <v>12</v>
      </c>
      <c r="E19" s="100" t="s">
        <v>13</v>
      </c>
      <c r="F19" s="87">
        <f t="shared" ref="F19" si="5">IF($G$3=0%,"-",ROUND(G19*(1-$G$3),2))</f>
        <v>1831.2</v>
      </c>
      <c r="G19" s="88">
        <f t="shared" ref="G19" si="6">ROUND(H19*(1+$G$2),2)</f>
        <v>2616</v>
      </c>
      <c r="H19" s="89">
        <v>2616</v>
      </c>
      <c r="I19" s="83" t="s">
        <v>309</v>
      </c>
      <c r="J19" s="84"/>
    </row>
    <row r="20" spans="1:11" ht="12.75" customHeight="1" x14ac:dyDescent="0.2">
      <c r="A20" s="93">
        <v>498604400</v>
      </c>
      <c r="B20" s="94" t="s">
        <v>57</v>
      </c>
      <c r="C20" s="95" t="s">
        <v>194</v>
      </c>
      <c r="D20" s="98" t="s">
        <v>12</v>
      </c>
      <c r="E20" s="100" t="s">
        <v>13</v>
      </c>
      <c r="F20" s="87">
        <f t="shared" si="2"/>
        <v>1059.52</v>
      </c>
      <c r="G20" s="88">
        <f t="shared" si="1"/>
        <v>1513.6</v>
      </c>
      <c r="H20" s="89">
        <v>1513.6</v>
      </c>
      <c r="J20" s="65"/>
    </row>
    <row r="21" spans="1:11" ht="12.75" customHeight="1" x14ac:dyDescent="0.2">
      <c r="A21" s="93">
        <v>498604600</v>
      </c>
      <c r="B21" s="94" t="s">
        <v>61</v>
      </c>
      <c r="C21" s="95" t="s">
        <v>5</v>
      </c>
      <c r="D21" s="98" t="s">
        <v>12</v>
      </c>
      <c r="E21" s="100" t="s">
        <v>13</v>
      </c>
      <c r="F21" s="87">
        <f t="shared" si="2"/>
        <v>331.52</v>
      </c>
      <c r="G21" s="88">
        <f t="shared" si="1"/>
        <v>473.6</v>
      </c>
      <c r="H21" s="89">
        <v>473.6</v>
      </c>
      <c r="J21" s="65"/>
    </row>
    <row r="22" spans="1:11" ht="12.75" customHeight="1" x14ac:dyDescent="0.2">
      <c r="A22" s="109">
        <v>498612200</v>
      </c>
      <c r="B22" s="94" t="s">
        <v>216</v>
      </c>
      <c r="C22" s="95" t="s">
        <v>217</v>
      </c>
      <c r="D22" s="98" t="s">
        <v>12</v>
      </c>
      <c r="E22" s="100" t="s">
        <v>13</v>
      </c>
      <c r="F22" s="87">
        <f t="shared" si="2"/>
        <v>3107.44</v>
      </c>
      <c r="G22" s="88">
        <f t="shared" si="1"/>
        <v>4439.2</v>
      </c>
      <c r="H22" s="89">
        <v>4439.2</v>
      </c>
      <c r="J22" s="65"/>
    </row>
    <row r="23" spans="1:11" ht="12.75" customHeight="1" x14ac:dyDescent="0.2">
      <c r="A23" s="93">
        <v>498612300</v>
      </c>
      <c r="B23" s="94" t="s">
        <v>198</v>
      </c>
      <c r="C23" s="95" t="s">
        <v>200</v>
      </c>
      <c r="D23" s="98" t="s">
        <v>12</v>
      </c>
      <c r="E23" s="100" t="s">
        <v>13</v>
      </c>
      <c r="F23" s="87">
        <f t="shared" si="2"/>
        <v>1709.12</v>
      </c>
      <c r="G23" s="88">
        <f t="shared" si="1"/>
        <v>2441.6</v>
      </c>
      <c r="H23" s="89">
        <v>2441.6</v>
      </c>
      <c r="J23" s="65"/>
    </row>
    <row r="24" spans="1:11" ht="12.75" customHeight="1" x14ac:dyDescent="0.2">
      <c r="A24" s="93">
        <v>498601400</v>
      </c>
      <c r="B24" s="94" t="s">
        <v>34</v>
      </c>
      <c r="C24" s="95" t="s">
        <v>26</v>
      </c>
      <c r="D24" s="98" t="s">
        <v>12</v>
      </c>
      <c r="E24" s="100" t="s">
        <v>13</v>
      </c>
      <c r="F24" s="87">
        <f t="shared" si="2"/>
        <v>2657.76</v>
      </c>
      <c r="G24" s="88">
        <f t="shared" si="1"/>
        <v>3796.8</v>
      </c>
      <c r="H24" s="89">
        <v>3796.8</v>
      </c>
      <c r="J24" s="65"/>
    </row>
    <row r="25" spans="1:11" ht="12.75" customHeight="1" x14ac:dyDescent="0.2">
      <c r="A25" s="93">
        <v>498609600</v>
      </c>
      <c r="B25" s="94" t="s">
        <v>126</v>
      </c>
      <c r="C25" s="95" t="s">
        <v>245</v>
      </c>
      <c r="D25" s="98" t="s">
        <v>12</v>
      </c>
      <c r="E25" s="100" t="s">
        <v>13</v>
      </c>
      <c r="F25" s="87">
        <f t="shared" si="2"/>
        <v>131.04</v>
      </c>
      <c r="G25" s="88">
        <f t="shared" si="1"/>
        <v>187.2</v>
      </c>
      <c r="H25" s="89">
        <v>187.2</v>
      </c>
      <c r="J25" s="65"/>
    </row>
    <row r="26" spans="1:11" ht="12.75" customHeight="1" x14ac:dyDescent="0.2">
      <c r="A26" s="93">
        <v>498609400</v>
      </c>
      <c r="B26" s="94" t="s">
        <v>125</v>
      </c>
      <c r="C26" s="95" t="s">
        <v>288</v>
      </c>
      <c r="D26" s="98" t="s">
        <v>12</v>
      </c>
      <c r="E26" s="100" t="s">
        <v>13</v>
      </c>
      <c r="F26" s="87">
        <f t="shared" si="2"/>
        <v>673.12</v>
      </c>
      <c r="G26" s="88">
        <f t="shared" si="1"/>
        <v>961.6</v>
      </c>
      <c r="H26" s="89">
        <v>961.6</v>
      </c>
      <c r="J26" s="65"/>
      <c r="K26" s="86"/>
    </row>
    <row r="27" spans="1:11" ht="12.75" customHeight="1" x14ac:dyDescent="0.2">
      <c r="A27" s="93">
        <v>498605600</v>
      </c>
      <c r="B27" s="94" t="s">
        <v>72</v>
      </c>
      <c r="C27" s="95" t="s">
        <v>263</v>
      </c>
      <c r="D27" s="98" t="s">
        <v>12</v>
      </c>
      <c r="E27" s="100" t="s">
        <v>13</v>
      </c>
      <c r="F27" s="87">
        <f t="shared" si="2"/>
        <v>448</v>
      </c>
      <c r="G27" s="88">
        <f t="shared" si="1"/>
        <v>640</v>
      </c>
      <c r="H27" s="89">
        <v>640</v>
      </c>
      <c r="J27" s="65"/>
    </row>
    <row r="28" spans="1:11" ht="12.75" customHeight="1" x14ac:dyDescent="0.2">
      <c r="A28" s="93">
        <v>498613600</v>
      </c>
      <c r="B28" s="94" t="s">
        <v>172</v>
      </c>
      <c r="C28" s="95" t="s">
        <v>247</v>
      </c>
      <c r="D28" s="98" t="s">
        <v>12</v>
      </c>
      <c r="E28" s="100" t="s">
        <v>13</v>
      </c>
      <c r="F28" s="87">
        <f t="shared" si="2"/>
        <v>631.67999999999995</v>
      </c>
      <c r="G28" s="88">
        <f t="shared" si="1"/>
        <v>902.4</v>
      </c>
      <c r="H28" s="89">
        <v>902.4</v>
      </c>
      <c r="J28" s="65"/>
    </row>
    <row r="29" spans="1:11" ht="12.75" customHeight="1" x14ac:dyDescent="0.2">
      <c r="A29" s="93">
        <v>498609000</v>
      </c>
      <c r="B29" s="94" t="s">
        <v>155</v>
      </c>
      <c r="C29" s="95" t="s">
        <v>152</v>
      </c>
      <c r="D29" s="96" t="s">
        <v>12</v>
      </c>
      <c r="E29" s="97" t="s">
        <v>13</v>
      </c>
      <c r="F29" s="87">
        <f t="shared" si="2"/>
        <v>1324.96</v>
      </c>
      <c r="G29" s="88">
        <f t="shared" si="1"/>
        <v>1892.8</v>
      </c>
      <c r="H29" s="89">
        <v>1892.8</v>
      </c>
      <c r="J29" s="65"/>
    </row>
    <row r="30" spans="1:11" ht="12.75" customHeight="1" x14ac:dyDescent="0.2">
      <c r="A30" s="93">
        <v>498613500</v>
      </c>
      <c r="B30" s="94" t="s">
        <v>170</v>
      </c>
      <c r="C30" s="95" t="s">
        <v>171</v>
      </c>
      <c r="D30" s="96" t="s">
        <v>12</v>
      </c>
      <c r="E30" s="97" t="s">
        <v>13</v>
      </c>
      <c r="F30" s="87">
        <f t="shared" si="2"/>
        <v>98.56</v>
      </c>
      <c r="G30" s="88">
        <f t="shared" si="1"/>
        <v>140.80000000000001</v>
      </c>
      <c r="H30" s="89">
        <v>140.80000000000001</v>
      </c>
      <c r="J30" s="65"/>
    </row>
    <row r="31" spans="1:11" ht="12.75" customHeight="1" x14ac:dyDescent="0.2">
      <c r="A31" s="93">
        <v>498613300</v>
      </c>
      <c r="B31" s="94" t="s">
        <v>174</v>
      </c>
      <c r="C31" s="95" t="s">
        <v>26</v>
      </c>
      <c r="D31" s="96" t="s">
        <v>12</v>
      </c>
      <c r="E31" s="97" t="s">
        <v>13</v>
      </c>
      <c r="F31" s="87">
        <f t="shared" si="2"/>
        <v>3109.12</v>
      </c>
      <c r="G31" s="88">
        <f t="shared" si="1"/>
        <v>4441.6000000000004</v>
      </c>
      <c r="H31" s="89">
        <v>4441.6000000000004</v>
      </c>
      <c r="J31" s="65"/>
    </row>
    <row r="32" spans="1:11" ht="12.75" customHeight="1" x14ac:dyDescent="0.2">
      <c r="A32" s="93">
        <v>498613400</v>
      </c>
      <c r="B32" s="94" t="s">
        <v>169</v>
      </c>
      <c r="C32" s="95" t="s">
        <v>246</v>
      </c>
      <c r="D32" s="96" t="s">
        <v>12</v>
      </c>
      <c r="E32" s="97" t="s">
        <v>13</v>
      </c>
      <c r="F32" s="87">
        <f t="shared" si="2"/>
        <v>286.72000000000003</v>
      </c>
      <c r="G32" s="88">
        <f t="shared" si="1"/>
        <v>409.6</v>
      </c>
      <c r="H32" s="89">
        <v>409.6</v>
      </c>
      <c r="J32" s="65"/>
    </row>
    <row r="33" spans="1:11" ht="12.75" customHeight="1" x14ac:dyDescent="0.2">
      <c r="A33" s="93">
        <v>498615500</v>
      </c>
      <c r="B33" s="94" t="s">
        <v>189</v>
      </c>
      <c r="C33" s="95" t="s">
        <v>197</v>
      </c>
      <c r="D33" s="96" t="s">
        <v>12</v>
      </c>
      <c r="E33" s="97" t="s">
        <v>13</v>
      </c>
      <c r="F33" s="87">
        <f t="shared" si="2"/>
        <v>505.12</v>
      </c>
      <c r="G33" s="88">
        <f t="shared" si="1"/>
        <v>721.6</v>
      </c>
      <c r="H33" s="89">
        <v>721.6</v>
      </c>
      <c r="J33" s="65"/>
    </row>
    <row r="34" spans="1:11" ht="12.75" customHeight="1" x14ac:dyDescent="0.2">
      <c r="A34" s="93">
        <v>498600500</v>
      </c>
      <c r="B34" s="94" t="s">
        <v>81</v>
      </c>
      <c r="C34" s="95" t="s">
        <v>56</v>
      </c>
      <c r="D34" s="96" t="s">
        <v>12</v>
      </c>
      <c r="E34" s="97" t="s">
        <v>13</v>
      </c>
      <c r="F34" s="87">
        <f t="shared" si="2"/>
        <v>303.52</v>
      </c>
      <c r="G34" s="88">
        <f t="shared" si="1"/>
        <v>433.6</v>
      </c>
      <c r="H34" s="89">
        <v>433.6</v>
      </c>
      <c r="J34" s="65"/>
    </row>
    <row r="35" spans="1:11" ht="12.75" customHeight="1" x14ac:dyDescent="0.2">
      <c r="A35" s="93">
        <v>498607100</v>
      </c>
      <c r="B35" s="94" t="s">
        <v>92</v>
      </c>
      <c r="C35" s="95" t="s">
        <v>273</v>
      </c>
      <c r="D35" s="96" t="s">
        <v>12</v>
      </c>
      <c r="E35" s="97" t="s">
        <v>13</v>
      </c>
      <c r="F35" s="87">
        <f t="shared" si="2"/>
        <v>571.20000000000005</v>
      </c>
      <c r="G35" s="88">
        <f t="shared" si="1"/>
        <v>816</v>
      </c>
      <c r="H35" s="89">
        <v>816</v>
      </c>
      <c r="J35" s="65"/>
      <c r="K35" s="86"/>
    </row>
    <row r="36" spans="1:11" ht="12.75" customHeight="1" x14ac:dyDescent="0.2">
      <c r="A36" s="93">
        <v>498610500</v>
      </c>
      <c r="B36" s="94" t="s">
        <v>134</v>
      </c>
      <c r="C36" s="95" t="s">
        <v>296</v>
      </c>
      <c r="D36" s="96" t="s">
        <v>12</v>
      </c>
      <c r="E36" s="97" t="s">
        <v>13</v>
      </c>
      <c r="F36" s="87">
        <f t="shared" si="2"/>
        <v>222.88</v>
      </c>
      <c r="G36" s="88">
        <f t="shared" si="1"/>
        <v>318.39999999999998</v>
      </c>
      <c r="H36" s="89">
        <v>318.39999999999998</v>
      </c>
      <c r="J36" s="65"/>
    </row>
    <row r="37" spans="1:11" ht="12.75" customHeight="1" x14ac:dyDescent="0.2">
      <c r="A37" s="93">
        <v>498610300</v>
      </c>
      <c r="B37" s="94" t="s">
        <v>132</v>
      </c>
      <c r="C37" s="95" t="s">
        <v>294</v>
      </c>
      <c r="D37" s="96" t="s">
        <v>12</v>
      </c>
      <c r="E37" s="97" t="s">
        <v>13</v>
      </c>
      <c r="F37" s="87">
        <f t="shared" si="2"/>
        <v>1339.52</v>
      </c>
      <c r="G37" s="88">
        <f t="shared" si="1"/>
        <v>1913.6</v>
      </c>
      <c r="H37" s="89">
        <v>1913.6</v>
      </c>
      <c r="J37" s="65"/>
    </row>
    <row r="38" spans="1:11" ht="12.75" customHeight="1" x14ac:dyDescent="0.2">
      <c r="A38" s="93">
        <v>498611600</v>
      </c>
      <c r="B38" s="94" t="s">
        <v>145</v>
      </c>
      <c r="C38" s="95" t="s">
        <v>294</v>
      </c>
      <c r="D38" s="96" t="s">
        <v>12</v>
      </c>
      <c r="E38" s="97" t="s">
        <v>13</v>
      </c>
      <c r="F38" s="87">
        <f t="shared" si="2"/>
        <v>1339.52</v>
      </c>
      <c r="G38" s="88">
        <f t="shared" si="1"/>
        <v>1913.6</v>
      </c>
      <c r="H38" s="89">
        <v>1913.6</v>
      </c>
      <c r="J38" s="65"/>
    </row>
    <row r="39" spans="1:11" ht="12.75" customHeight="1" x14ac:dyDescent="0.2">
      <c r="A39" s="93">
        <v>498617100</v>
      </c>
      <c r="B39" s="94" t="s">
        <v>201</v>
      </c>
      <c r="C39" s="95" t="s">
        <v>270</v>
      </c>
      <c r="D39" s="96" t="s">
        <v>12</v>
      </c>
      <c r="E39" s="97" t="s">
        <v>13</v>
      </c>
      <c r="F39" s="87">
        <f t="shared" si="2"/>
        <v>481.6</v>
      </c>
      <c r="G39" s="88">
        <f t="shared" si="1"/>
        <v>688</v>
      </c>
      <c r="H39" s="89">
        <v>688</v>
      </c>
      <c r="J39" s="65"/>
      <c r="K39" s="86"/>
    </row>
    <row r="40" spans="1:11" ht="12.75" customHeight="1" x14ac:dyDescent="0.2">
      <c r="A40" s="93">
        <v>498606200</v>
      </c>
      <c r="B40" s="94" t="s">
        <v>82</v>
      </c>
      <c r="C40" s="95" t="s">
        <v>275</v>
      </c>
      <c r="D40" s="96" t="s">
        <v>12</v>
      </c>
      <c r="E40" s="97" t="s">
        <v>13</v>
      </c>
      <c r="F40" s="87">
        <f t="shared" si="2"/>
        <v>407.68</v>
      </c>
      <c r="G40" s="88">
        <f t="shared" si="1"/>
        <v>582.4</v>
      </c>
      <c r="H40" s="89">
        <v>582.4</v>
      </c>
      <c r="J40" s="65"/>
    </row>
    <row r="41" spans="1:11" ht="12.75" customHeight="1" x14ac:dyDescent="0.2">
      <c r="A41" s="93">
        <v>498615800</v>
      </c>
      <c r="B41" s="94" t="s">
        <v>202</v>
      </c>
      <c r="C41" s="95" t="s">
        <v>196</v>
      </c>
      <c r="D41" s="96" t="s">
        <v>12</v>
      </c>
      <c r="E41" s="97" t="s">
        <v>13</v>
      </c>
      <c r="F41" s="87">
        <f t="shared" si="2"/>
        <v>5376</v>
      </c>
      <c r="G41" s="88">
        <f t="shared" si="1"/>
        <v>7680</v>
      </c>
      <c r="H41" s="89">
        <v>7680</v>
      </c>
      <c r="J41" s="65"/>
    </row>
    <row r="42" spans="1:11" ht="12.75" customHeight="1" x14ac:dyDescent="0.2">
      <c r="A42" s="93">
        <v>498613100</v>
      </c>
      <c r="B42" s="94" t="s">
        <v>168</v>
      </c>
      <c r="C42" s="95" t="s">
        <v>245</v>
      </c>
      <c r="D42" s="96" t="s">
        <v>12</v>
      </c>
      <c r="E42" s="97" t="s">
        <v>13</v>
      </c>
      <c r="F42" s="87">
        <f t="shared" si="2"/>
        <v>222.88</v>
      </c>
      <c r="G42" s="88">
        <f t="shared" si="1"/>
        <v>318.39999999999998</v>
      </c>
      <c r="H42" s="89">
        <v>318.39999999999998</v>
      </c>
      <c r="J42" s="65"/>
    </row>
    <row r="43" spans="1:11" ht="12.75" customHeight="1" x14ac:dyDescent="0.2">
      <c r="A43" s="93">
        <v>498616400</v>
      </c>
      <c r="B43" s="94" t="s">
        <v>203</v>
      </c>
      <c r="C43" s="95" t="s">
        <v>280</v>
      </c>
      <c r="D43" s="96" t="s">
        <v>12</v>
      </c>
      <c r="E43" s="97" t="s">
        <v>13</v>
      </c>
      <c r="F43" s="87">
        <f t="shared" si="2"/>
        <v>3472</v>
      </c>
      <c r="G43" s="88">
        <f t="shared" si="1"/>
        <v>4960</v>
      </c>
      <c r="H43" s="89">
        <v>4960</v>
      </c>
      <c r="J43" s="65"/>
    </row>
    <row r="44" spans="1:11" ht="12.75" customHeight="1" x14ac:dyDescent="0.2">
      <c r="A44" s="93">
        <v>498604800</v>
      </c>
      <c r="B44" s="94" t="s">
        <v>63</v>
      </c>
      <c r="C44" s="95" t="s">
        <v>31</v>
      </c>
      <c r="D44" s="96" t="s">
        <v>12</v>
      </c>
      <c r="E44" s="97" t="s">
        <v>13</v>
      </c>
      <c r="F44" s="87">
        <f t="shared" si="2"/>
        <v>592.48</v>
      </c>
      <c r="G44" s="88">
        <f t="shared" si="1"/>
        <v>846.4</v>
      </c>
      <c r="H44" s="89">
        <v>846.4</v>
      </c>
      <c r="J44" s="65"/>
    </row>
    <row r="45" spans="1:11" ht="12.75" customHeight="1" x14ac:dyDescent="0.2">
      <c r="A45" s="93">
        <v>498615300</v>
      </c>
      <c r="B45" s="94" t="s">
        <v>42</v>
      </c>
      <c r="C45" s="95" t="s">
        <v>43</v>
      </c>
      <c r="D45" s="96" t="s">
        <v>12</v>
      </c>
      <c r="E45" s="97" t="s">
        <v>13</v>
      </c>
      <c r="F45" s="87">
        <f t="shared" si="2"/>
        <v>176.96</v>
      </c>
      <c r="G45" s="88">
        <f t="shared" si="1"/>
        <v>252.8</v>
      </c>
      <c r="H45" s="89">
        <v>252.8</v>
      </c>
      <c r="J45" s="65"/>
    </row>
    <row r="46" spans="1:11" ht="12.75" customHeight="1" x14ac:dyDescent="0.2">
      <c r="A46" s="93">
        <v>498603100</v>
      </c>
      <c r="B46" s="94" t="s">
        <v>30</v>
      </c>
      <c r="C46" s="95" t="s">
        <v>31</v>
      </c>
      <c r="D46" s="96" t="s">
        <v>12</v>
      </c>
      <c r="E46" s="97" t="s">
        <v>13</v>
      </c>
      <c r="F46" s="87">
        <f t="shared" si="2"/>
        <v>546.55999999999995</v>
      </c>
      <c r="G46" s="88">
        <f t="shared" si="1"/>
        <v>780.8</v>
      </c>
      <c r="H46" s="89">
        <v>780.8</v>
      </c>
      <c r="J46" s="65"/>
    </row>
    <row r="47" spans="1:11" ht="12.75" customHeight="1" x14ac:dyDescent="0.2">
      <c r="A47" s="93">
        <v>498615900</v>
      </c>
      <c r="B47" s="94" t="s">
        <v>204</v>
      </c>
      <c r="C47" s="95" t="s">
        <v>278</v>
      </c>
      <c r="D47" s="96" t="s">
        <v>12</v>
      </c>
      <c r="E47" s="97" t="s">
        <v>13</v>
      </c>
      <c r="F47" s="87">
        <f t="shared" si="2"/>
        <v>423.36</v>
      </c>
      <c r="G47" s="88">
        <f t="shared" si="1"/>
        <v>604.79999999999995</v>
      </c>
      <c r="H47" s="89">
        <v>604.79999999999995</v>
      </c>
      <c r="J47" s="65"/>
    </row>
    <row r="48" spans="1:11" ht="12.75" customHeight="1" x14ac:dyDescent="0.2">
      <c r="A48" s="93">
        <v>498612500</v>
      </c>
      <c r="B48" s="94" t="s">
        <v>163</v>
      </c>
      <c r="C48" s="95" t="s">
        <v>24</v>
      </c>
      <c r="D48" s="96" t="s">
        <v>12</v>
      </c>
      <c r="E48" s="97" t="s">
        <v>13</v>
      </c>
      <c r="F48" s="87">
        <f t="shared" si="2"/>
        <v>1144.6400000000001</v>
      </c>
      <c r="G48" s="88">
        <f t="shared" si="1"/>
        <v>1635.2</v>
      </c>
      <c r="H48" s="89">
        <v>1635.2</v>
      </c>
      <c r="J48" s="65"/>
    </row>
    <row r="49" spans="1:10" ht="12.75" customHeight="1" x14ac:dyDescent="0.2">
      <c r="A49" s="93">
        <v>498612700</v>
      </c>
      <c r="B49" s="94" t="s">
        <v>165</v>
      </c>
      <c r="C49" s="95" t="s">
        <v>243</v>
      </c>
      <c r="D49" s="96" t="s">
        <v>12</v>
      </c>
      <c r="E49" s="97" t="s">
        <v>13</v>
      </c>
      <c r="F49" s="87">
        <f t="shared" si="2"/>
        <v>660.8</v>
      </c>
      <c r="G49" s="88">
        <f t="shared" si="1"/>
        <v>944</v>
      </c>
      <c r="H49" s="89">
        <v>944</v>
      </c>
      <c r="J49" s="65"/>
    </row>
    <row r="50" spans="1:10" ht="12.75" customHeight="1" x14ac:dyDescent="0.2">
      <c r="A50" s="93">
        <v>498606600</v>
      </c>
      <c r="B50" s="94" t="s">
        <v>86</v>
      </c>
      <c r="C50" s="95" t="s">
        <v>270</v>
      </c>
      <c r="D50" s="96" t="s">
        <v>12</v>
      </c>
      <c r="E50" s="97" t="s">
        <v>13</v>
      </c>
      <c r="F50" s="87">
        <f t="shared" si="2"/>
        <v>267.68</v>
      </c>
      <c r="G50" s="88">
        <f t="shared" si="1"/>
        <v>382.4</v>
      </c>
      <c r="H50" s="89">
        <v>382.4</v>
      </c>
      <c r="J50" s="65"/>
    </row>
    <row r="51" spans="1:10" ht="12.75" customHeight="1" x14ac:dyDescent="0.2">
      <c r="A51" s="93">
        <v>498606700</v>
      </c>
      <c r="B51" s="94" t="s">
        <v>87</v>
      </c>
      <c r="C51" s="95" t="s">
        <v>271</v>
      </c>
      <c r="D51" s="96" t="s">
        <v>12</v>
      </c>
      <c r="E51" s="97" t="s">
        <v>13</v>
      </c>
      <c r="F51" s="87">
        <f t="shared" si="2"/>
        <v>228.48</v>
      </c>
      <c r="G51" s="88">
        <f t="shared" si="1"/>
        <v>326.39999999999998</v>
      </c>
      <c r="H51" s="89">
        <v>326.39999999999998</v>
      </c>
      <c r="J51" s="65"/>
    </row>
    <row r="52" spans="1:10" ht="12.75" customHeight="1" x14ac:dyDescent="0.2">
      <c r="A52" s="93">
        <v>498606300</v>
      </c>
      <c r="B52" s="94" t="s">
        <v>83</v>
      </c>
      <c r="C52" s="95" t="s">
        <v>269</v>
      </c>
      <c r="D52" s="96" t="s">
        <v>12</v>
      </c>
      <c r="E52" s="97" t="s">
        <v>13</v>
      </c>
      <c r="F52" s="87">
        <f t="shared" si="2"/>
        <v>915.04</v>
      </c>
      <c r="G52" s="88">
        <f t="shared" si="1"/>
        <v>1307.2</v>
      </c>
      <c r="H52" s="89">
        <v>1307.2</v>
      </c>
      <c r="J52" s="65"/>
    </row>
    <row r="53" spans="1:10" ht="12.75" customHeight="1" x14ac:dyDescent="0.2">
      <c r="A53" s="93">
        <v>498603900</v>
      </c>
      <c r="B53" s="94" t="s">
        <v>50</v>
      </c>
      <c r="C53" s="95" t="s">
        <v>51</v>
      </c>
      <c r="D53" s="96" t="s">
        <v>12</v>
      </c>
      <c r="E53" s="97" t="s">
        <v>13</v>
      </c>
      <c r="F53" s="87">
        <f t="shared" si="2"/>
        <v>112</v>
      </c>
      <c r="G53" s="88">
        <f t="shared" si="1"/>
        <v>160</v>
      </c>
      <c r="H53" s="89">
        <v>160</v>
      </c>
      <c r="J53" s="65"/>
    </row>
    <row r="54" spans="1:10" ht="12.75" customHeight="1" x14ac:dyDescent="0.2">
      <c r="A54" s="93">
        <v>498604300</v>
      </c>
      <c r="B54" s="94" t="s">
        <v>55</v>
      </c>
      <c r="C54" s="95" t="s">
        <v>56</v>
      </c>
      <c r="D54" s="96" t="s">
        <v>12</v>
      </c>
      <c r="E54" s="97" t="s">
        <v>13</v>
      </c>
      <c r="F54" s="87">
        <f t="shared" si="2"/>
        <v>123.2</v>
      </c>
      <c r="G54" s="88">
        <f t="shared" si="1"/>
        <v>176</v>
      </c>
      <c r="H54" s="89">
        <v>176</v>
      </c>
      <c r="J54" s="65"/>
    </row>
    <row r="55" spans="1:10" ht="12.75" customHeight="1" x14ac:dyDescent="0.2">
      <c r="A55" s="93">
        <v>498605200</v>
      </c>
      <c r="B55" s="94" t="s">
        <v>68</v>
      </c>
      <c r="C55" s="95" t="s">
        <v>49</v>
      </c>
      <c r="D55" s="96" t="s">
        <v>12</v>
      </c>
      <c r="E55" s="97" t="s">
        <v>13</v>
      </c>
      <c r="F55" s="87">
        <f t="shared" si="2"/>
        <v>213.92</v>
      </c>
      <c r="G55" s="88">
        <f t="shared" si="1"/>
        <v>305.60000000000002</v>
      </c>
      <c r="H55" s="89">
        <v>305.60000000000002</v>
      </c>
      <c r="J55" s="65"/>
    </row>
    <row r="56" spans="1:10" ht="12.75" customHeight="1" x14ac:dyDescent="0.2">
      <c r="A56" s="93">
        <v>498603800</v>
      </c>
      <c r="B56" s="94" t="s">
        <v>48</v>
      </c>
      <c r="C56" s="95" t="s">
        <v>49</v>
      </c>
      <c r="D56" s="96" t="s">
        <v>12</v>
      </c>
      <c r="E56" s="97" t="s">
        <v>13</v>
      </c>
      <c r="F56" s="87">
        <f t="shared" si="2"/>
        <v>194.88</v>
      </c>
      <c r="G56" s="88">
        <f t="shared" si="1"/>
        <v>278.39999999999998</v>
      </c>
      <c r="H56" s="89">
        <v>278.39999999999998</v>
      </c>
      <c r="J56" s="65"/>
    </row>
    <row r="57" spans="1:10" ht="12.75" customHeight="1" x14ac:dyDescent="0.2">
      <c r="A57" s="93">
        <v>498607400</v>
      </c>
      <c r="B57" s="94" t="s">
        <v>114</v>
      </c>
      <c r="C57" s="95" t="s">
        <v>24</v>
      </c>
      <c r="D57" s="96" t="s">
        <v>12</v>
      </c>
      <c r="E57" s="97" t="s">
        <v>13</v>
      </c>
      <c r="F57" s="87">
        <f t="shared" si="2"/>
        <v>4328.8</v>
      </c>
      <c r="G57" s="88">
        <f t="shared" si="1"/>
        <v>6184</v>
      </c>
      <c r="H57" s="89">
        <v>6184</v>
      </c>
      <c r="J57" s="65"/>
    </row>
    <row r="58" spans="1:10" ht="12.75" customHeight="1" x14ac:dyDescent="0.2">
      <c r="A58" s="93">
        <v>498607500</v>
      </c>
      <c r="B58" s="94" t="s">
        <v>115</v>
      </c>
      <c r="C58" s="95" t="s">
        <v>282</v>
      </c>
      <c r="D58" s="96" t="s">
        <v>12</v>
      </c>
      <c r="E58" s="97" t="s">
        <v>13</v>
      </c>
      <c r="F58" s="87">
        <f t="shared" si="2"/>
        <v>2882.88</v>
      </c>
      <c r="G58" s="88">
        <f t="shared" si="1"/>
        <v>4118.3999999999996</v>
      </c>
      <c r="H58" s="89">
        <v>4118.3999999999996</v>
      </c>
      <c r="J58" s="65"/>
    </row>
    <row r="59" spans="1:10" ht="12.75" customHeight="1" x14ac:dyDescent="0.2">
      <c r="A59" s="93">
        <v>498607200</v>
      </c>
      <c r="B59" s="94" t="s">
        <v>113</v>
      </c>
      <c r="C59" s="95" t="s">
        <v>28</v>
      </c>
      <c r="D59" s="96" t="s">
        <v>12</v>
      </c>
      <c r="E59" s="97" t="s">
        <v>13</v>
      </c>
      <c r="F59" s="87">
        <f t="shared" si="2"/>
        <v>792.96</v>
      </c>
      <c r="G59" s="88">
        <f t="shared" si="1"/>
        <v>1132.8</v>
      </c>
      <c r="H59" s="89">
        <v>1132.8</v>
      </c>
      <c r="J59" s="65"/>
    </row>
    <row r="60" spans="1:10" ht="12.75" customHeight="1" x14ac:dyDescent="0.2">
      <c r="A60" s="93">
        <v>498606000</v>
      </c>
      <c r="B60" s="94" t="s">
        <v>77</v>
      </c>
      <c r="C60" s="95" t="s">
        <v>24</v>
      </c>
      <c r="D60" s="96" t="s">
        <v>12</v>
      </c>
      <c r="E60" s="97" t="s">
        <v>13</v>
      </c>
      <c r="F60" s="87">
        <f t="shared" si="2"/>
        <v>3721.76</v>
      </c>
      <c r="G60" s="88">
        <f t="shared" si="1"/>
        <v>5316.8</v>
      </c>
      <c r="H60" s="89">
        <v>5316.8</v>
      </c>
      <c r="J60" s="65"/>
    </row>
    <row r="61" spans="1:10" ht="12.75" customHeight="1" x14ac:dyDescent="0.2">
      <c r="A61" s="93">
        <v>498606100</v>
      </c>
      <c r="B61" s="94" t="s">
        <v>78</v>
      </c>
      <c r="C61" s="95" t="s">
        <v>265</v>
      </c>
      <c r="D61" s="96" t="s">
        <v>12</v>
      </c>
      <c r="E61" s="97" t="s">
        <v>13</v>
      </c>
      <c r="F61" s="87">
        <f t="shared" si="2"/>
        <v>2579.36</v>
      </c>
      <c r="G61" s="88">
        <f t="shared" si="1"/>
        <v>3684.8</v>
      </c>
      <c r="H61" s="89">
        <v>3684.8</v>
      </c>
      <c r="J61" s="65"/>
    </row>
    <row r="62" spans="1:10" ht="12.75" customHeight="1" x14ac:dyDescent="0.2">
      <c r="A62" s="93">
        <v>498605800</v>
      </c>
      <c r="B62" s="94" t="s">
        <v>75</v>
      </c>
      <c r="C62" s="95" t="s">
        <v>28</v>
      </c>
      <c r="D62" s="96" t="s">
        <v>12</v>
      </c>
      <c r="E62" s="97" t="s">
        <v>13</v>
      </c>
      <c r="F62" s="87">
        <f t="shared" si="2"/>
        <v>815.36</v>
      </c>
      <c r="G62" s="88">
        <f t="shared" si="1"/>
        <v>1164.8</v>
      </c>
      <c r="H62" s="89">
        <v>1164.8</v>
      </c>
      <c r="J62" s="65"/>
    </row>
    <row r="63" spans="1:10" ht="12.75" customHeight="1" x14ac:dyDescent="0.2">
      <c r="A63" s="93">
        <v>498608300</v>
      </c>
      <c r="B63" s="94" t="s">
        <v>96</v>
      </c>
      <c r="C63" s="95" t="s">
        <v>24</v>
      </c>
      <c r="D63" s="96" t="s">
        <v>12</v>
      </c>
      <c r="E63" s="97" t="s">
        <v>13</v>
      </c>
      <c r="F63" s="87">
        <f t="shared" si="2"/>
        <v>4618.88</v>
      </c>
      <c r="G63" s="88">
        <f t="shared" si="1"/>
        <v>6598.4</v>
      </c>
      <c r="H63" s="89">
        <v>6598.4</v>
      </c>
      <c r="J63" s="65"/>
    </row>
    <row r="64" spans="1:10" ht="12.75" customHeight="1" x14ac:dyDescent="0.2">
      <c r="A64" s="93">
        <v>498608400</v>
      </c>
      <c r="B64" s="94" t="s">
        <v>97</v>
      </c>
      <c r="C64" s="95" t="s">
        <v>282</v>
      </c>
      <c r="D64" s="96" t="s">
        <v>12</v>
      </c>
      <c r="E64" s="97" t="s">
        <v>13</v>
      </c>
      <c r="F64" s="87">
        <f t="shared" si="2"/>
        <v>2881.76</v>
      </c>
      <c r="G64" s="88">
        <f t="shared" si="1"/>
        <v>4116.8</v>
      </c>
      <c r="H64" s="89">
        <v>4116.8</v>
      </c>
      <c r="J64" s="65"/>
    </row>
    <row r="65" spans="1:11" ht="12.75" customHeight="1" x14ac:dyDescent="0.2">
      <c r="A65" s="93">
        <v>498608200</v>
      </c>
      <c r="B65" s="94" t="s">
        <v>94</v>
      </c>
      <c r="C65" s="95" t="s">
        <v>28</v>
      </c>
      <c r="D65" s="96" t="s">
        <v>12</v>
      </c>
      <c r="E65" s="97" t="s">
        <v>13</v>
      </c>
      <c r="F65" s="87">
        <f t="shared" si="2"/>
        <v>900.48</v>
      </c>
      <c r="G65" s="88">
        <f t="shared" si="1"/>
        <v>1286.4000000000001</v>
      </c>
      <c r="H65" s="89">
        <v>1286.4000000000001</v>
      </c>
      <c r="J65" s="65"/>
    </row>
    <row r="66" spans="1:11" ht="12.75" customHeight="1" x14ac:dyDescent="0.2">
      <c r="A66" s="93">
        <v>498605400</v>
      </c>
      <c r="B66" s="94" t="s">
        <v>69</v>
      </c>
      <c r="C66" s="95" t="s">
        <v>262</v>
      </c>
      <c r="D66" s="96" t="s">
        <v>12</v>
      </c>
      <c r="E66" s="97" t="s">
        <v>13</v>
      </c>
      <c r="F66" s="87">
        <f t="shared" si="2"/>
        <v>244.16</v>
      </c>
      <c r="G66" s="88">
        <f t="shared" si="1"/>
        <v>348.8</v>
      </c>
      <c r="H66" s="89">
        <v>348.8</v>
      </c>
      <c r="J66" s="65"/>
    </row>
    <row r="67" spans="1:11" ht="12.75" customHeight="1" x14ac:dyDescent="0.2">
      <c r="A67" s="93">
        <v>498605000</v>
      </c>
      <c r="B67" s="94" t="s">
        <v>66</v>
      </c>
      <c r="C67" s="95" t="s">
        <v>24</v>
      </c>
      <c r="D67" s="96" t="s">
        <v>12</v>
      </c>
      <c r="E67" s="97" t="s">
        <v>13</v>
      </c>
      <c r="F67" s="87">
        <f t="shared" si="2"/>
        <v>2453.92</v>
      </c>
      <c r="G67" s="88">
        <f t="shared" si="1"/>
        <v>3505.6</v>
      </c>
      <c r="H67" s="89">
        <v>3505.6</v>
      </c>
      <c r="J67" s="65"/>
    </row>
    <row r="68" spans="1:11" ht="12.75" customHeight="1" x14ac:dyDescent="0.2">
      <c r="A68" s="93">
        <v>498603500</v>
      </c>
      <c r="B68" s="94" t="s">
        <v>44</v>
      </c>
      <c r="C68" s="95" t="s">
        <v>24</v>
      </c>
      <c r="D68" s="96" t="s">
        <v>12</v>
      </c>
      <c r="E68" s="97" t="s">
        <v>13</v>
      </c>
      <c r="F68" s="87">
        <f t="shared" si="2"/>
        <v>2322.88</v>
      </c>
      <c r="G68" s="88">
        <f t="shared" si="1"/>
        <v>3318.4</v>
      </c>
      <c r="H68" s="89">
        <v>3318.4</v>
      </c>
      <c r="J68" s="65"/>
    </row>
    <row r="69" spans="1:11" ht="12.75" customHeight="1" x14ac:dyDescent="0.2">
      <c r="A69" s="93">
        <v>498602800</v>
      </c>
      <c r="B69" s="94" t="s">
        <v>52</v>
      </c>
      <c r="C69" s="95" t="s">
        <v>193</v>
      </c>
      <c r="D69" s="96" t="s">
        <v>12</v>
      </c>
      <c r="E69" s="97" t="s">
        <v>13</v>
      </c>
      <c r="F69" s="87">
        <f t="shared" si="2"/>
        <v>240.8</v>
      </c>
      <c r="G69" s="88">
        <f t="shared" si="1"/>
        <v>344</v>
      </c>
      <c r="H69" s="89">
        <v>344</v>
      </c>
      <c r="J69" s="65"/>
    </row>
    <row r="70" spans="1:11" ht="12.75" customHeight="1" x14ac:dyDescent="0.2">
      <c r="A70" s="101">
        <v>498610400</v>
      </c>
      <c r="B70" s="102" t="s">
        <v>133</v>
      </c>
      <c r="C70" s="103" t="s">
        <v>295</v>
      </c>
      <c r="D70" s="110" t="s">
        <v>12</v>
      </c>
      <c r="E70" s="111" t="s">
        <v>13</v>
      </c>
      <c r="F70" s="106">
        <f t="shared" ref="F70:F71" si="7">IF($G$3=0%,"-",ROUND(G70*(1-$G$3),2))</f>
        <v>2227.6799999999998</v>
      </c>
      <c r="G70" s="107">
        <f t="shared" ref="G70:G71" si="8">ROUND(H70*(1+$G$2),2)</f>
        <v>3182.4</v>
      </c>
      <c r="H70" s="112">
        <v>3182.4</v>
      </c>
      <c r="J70" s="65"/>
    </row>
    <row r="71" spans="1:11" ht="12.75" customHeight="1" x14ac:dyDescent="0.2">
      <c r="A71" s="93">
        <v>648000005</v>
      </c>
      <c r="B71" s="94" t="s">
        <v>305</v>
      </c>
      <c r="C71" s="95" t="s">
        <v>295</v>
      </c>
      <c r="D71" s="96" t="s">
        <v>12</v>
      </c>
      <c r="E71" s="97" t="s">
        <v>13</v>
      </c>
      <c r="F71" s="87">
        <f t="shared" si="7"/>
        <v>2227.6799999999998</v>
      </c>
      <c r="G71" s="88">
        <f t="shared" si="8"/>
        <v>3182.4</v>
      </c>
      <c r="H71" s="89">
        <v>3182.4</v>
      </c>
      <c r="I71" s="83" t="s">
        <v>310</v>
      </c>
      <c r="J71" s="65"/>
    </row>
    <row r="72" spans="1:11" ht="12.75" customHeight="1" x14ac:dyDescent="0.2">
      <c r="A72" s="101">
        <v>498610600</v>
      </c>
      <c r="B72" s="102" t="s">
        <v>135</v>
      </c>
      <c r="C72" s="103" t="s">
        <v>297</v>
      </c>
      <c r="D72" s="110" t="s">
        <v>12</v>
      </c>
      <c r="E72" s="111" t="s">
        <v>13</v>
      </c>
      <c r="F72" s="106">
        <f t="shared" ref="F72" si="9">IF($G$3=0%,"-",ROUND(G72*(1-$G$3),2))</f>
        <v>1384.32</v>
      </c>
      <c r="G72" s="107">
        <f t="shared" ref="G72" si="10">ROUND(H72*(1+$G$2),2)</f>
        <v>1977.6</v>
      </c>
      <c r="H72" s="112">
        <v>1977.6</v>
      </c>
      <c r="J72" s="65"/>
    </row>
    <row r="73" spans="1:11" ht="12.75" customHeight="1" x14ac:dyDescent="0.2">
      <c r="A73" s="93">
        <v>648000006</v>
      </c>
      <c r="B73" s="94" t="s">
        <v>306</v>
      </c>
      <c r="C73" s="95" t="s">
        <v>297</v>
      </c>
      <c r="D73" s="96" t="s">
        <v>12</v>
      </c>
      <c r="E73" s="97" t="s">
        <v>13</v>
      </c>
      <c r="F73" s="87">
        <f t="shared" ref="F73" si="11">IF($G$3=0%,"-",ROUND(G73*(1-$G$3),2))</f>
        <v>1384.32</v>
      </c>
      <c r="G73" s="88">
        <f t="shared" ref="G73" si="12">ROUND(H73*(1+$G$2),2)</f>
        <v>1977.6</v>
      </c>
      <c r="H73" s="89">
        <v>1977.6</v>
      </c>
      <c r="I73" s="83" t="s">
        <v>311</v>
      </c>
      <c r="J73" s="65"/>
    </row>
    <row r="74" spans="1:11" ht="12.75" customHeight="1" x14ac:dyDescent="0.2">
      <c r="A74" s="93">
        <v>498610200</v>
      </c>
      <c r="B74" s="94" t="s">
        <v>131</v>
      </c>
      <c r="C74" s="95" t="s">
        <v>293</v>
      </c>
      <c r="D74" s="96" t="s">
        <v>12</v>
      </c>
      <c r="E74" s="97" t="s">
        <v>13</v>
      </c>
      <c r="F74" s="87">
        <f t="shared" ref="F74:F91" si="13">IF($G$3=0%,"-",ROUND(G74*(1-$G$3),2))</f>
        <v>2147.04</v>
      </c>
      <c r="G74" s="88">
        <f t="shared" ref="G74:G138" si="14">ROUND(H74*(1+$G$2),2)</f>
        <v>3067.2</v>
      </c>
      <c r="H74" s="89">
        <v>3067.2</v>
      </c>
      <c r="J74" s="65"/>
    </row>
    <row r="75" spans="1:11" ht="12.75" customHeight="1" x14ac:dyDescent="0.2">
      <c r="A75" s="93">
        <v>498611500</v>
      </c>
      <c r="B75" s="94" t="s">
        <v>144</v>
      </c>
      <c r="C75" s="95" t="s">
        <v>293</v>
      </c>
      <c r="D75" s="96" t="s">
        <v>12</v>
      </c>
      <c r="E75" s="97" t="s">
        <v>13</v>
      </c>
      <c r="F75" s="87">
        <f t="shared" si="13"/>
        <v>2856</v>
      </c>
      <c r="G75" s="88">
        <f t="shared" si="14"/>
        <v>4080</v>
      </c>
      <c r="H75" s="89">
        <v>4080</v>
      </c>
      <c r="J75" s="65"/>
    </row>
    <row r="76" spans="1:11" ht="12.75" customHeight="1" x14ac:dyDescent="0.2">
      <c r="A76" s="93">
        <v>498616300</v>
      </c>
      <c r="B76" s="94" t="s">
        <v>205</v>
      </c>
      <c r="C76" s="95" t="s">
        <v>281</v>
      </c>
      <c r="D76" s="96" t="s">
        <v>12</v>
      </c>
      <c r="E76" s="97" t="s">
        <v>13</v>
      </c>
      <c r="F76" s="87">
        <f t="shared" si="13"/>
        <v>190.4</v>
      </c>
      <c r="G76" s="88">
        <f t="shared" si="14"/>
        <v>272</v>
      </c>
      <c r="H76" s="89">
        <v>272</v>
      </c>
      <c r="J76" s="65"/>
    </row>
    <row r="77" spans="1:11" ht="12.75" customHeight="1" x14ac:dyDescent="0.2">
      <c r="A77" s="93">
        <v>498615700</v>
      </c>
      <c r="B77" s="94" t="s">
        <v>206</v>
      </c>
      <c r="C77" s="95" t="s">
        <v>196</v>
      </c>
      <c r="D77" s="96" t="s">
        <v>12</v>
      </c>
      <c r="E77" s="97" t="s">
        <v>13</v>
      </c>
      <c r="F77" s="87">
        <f t="shared" si="13"/>
        <v>1904</v>
      </c>
      <c r="G77" s="88">
        <f t="shared" si="14"/>
        <v>2720</v>
      </c>
      <c r="H77" s="89">
        <v>2720</v>
      </c>
      <c r="J77" s="65"/>
    </row>
    <row r="78" spans="1:11" ht="12.75" customHeight="1" x14ac:dyDescent="0.2">
      <c r="A78" s="93">
        <v>498601600</v>
      </c>
      <c r="B78" s="94" t="s">
        <v>41</v>
      </c>
      <c r="C78" s="95" t="s">
        <v>3</v>
      </c>
      <c r="D78" s="96" t="s">
        <v>12</v>
      </c>
      <c r="E78" s="97" t="s">
        <v>13</v>
      </c>
      <c r="F78" s="87">
        <f t="shared" si="13"/>
        <v>2777.6</v>
      </c>
      <c r="G78" s="88">
        <f t="shared" si="14"/>
        <v>3968</v>
      </c>
      <c r="H78" s="89">
        <v>3968</v>
      </c>
      <c r="J78" s="65"/>
      <c r="K78" s="86"/>
    </row>
    <row r="79" spans="1:11" ht="12.75" customHeight="1" x14ac:dyDescent="0.2">
      <c r="A79" s="93">
        <v>498615600</v>
      </c>
      <c r="B79" s="94" t="s">
        <v>199</v>
      </c>
      <c r="C79" s="95" t="s">
        <v>196</v>
      </c>
      <c r="D79" s="96" t="s">
        <v>12</v>
      </c>
      <c r="E79" s="97" t="s">
        <v>13</v>
      </c>
      <c r="F79" s="87">
        <f t="shared" si="13"/>
        <v>427.84</v>
      </c>
      <c r="G79" s="88">
        <f t="shared" si="14"/>
        <v>611.20000000000005</v>
      </c>
      <c r="H79" s="89">
        <v>611.20000000000005</v>
      </c>
      <c r="J79" s="65"/>
    </row>
    <row r="80" spans="1:11" ht="12.75" customHeight="1" x14ac:dyDescent="0.2">
      <c r="A80" s="93">
        <v>498615400</v>
      </c>
      <c r="B80" s="94" t="s">
        <v>188</v>
      </c>
      <c r="C80" s="95" t="s">
        <v>196</v>
      </c>
      <c r="D80" s="96" t="s">
        <v>12</v>
      </c>
      <c r="E80" s="97" t="s">
        <v>13</v>
      </c>
      <c r="F80" s="87">
        <f t="shared" si="13"/>
        <v>380.8</v>
      </c>
      <c r="G80" s="88">
        <f t="shared" si="14"/>
        <v>544</v>
      </c>
      <c r="H80" s="89">
        <v>544</v>
      </c>
      <c r="J80" s="65"/>
    </row>
    <row r="81" spans="1:11" ht="12.75" customHeight="1" x14ac:dyDescent="0.2">
      <c r="A81" s="93">
        <v>498603600</v>
      </c>
      <c r="B81" s="94" t="s">
        <v>45</v>
      </c>
      <c r="C81" s="95" t="s">
        <v>46</v>
      </c>
      <c r="D81" s="96" t="s">
        <v>12</v>
      </c>
      <c r="E81" s="97" t="s">
        <v>13</v>
      </c>
      <c r="F81" s="87">
        <f t="shared" si="13"/>
        <v>161.28</v>
      </c>
      <c r="G81" s="88">
        <f t="shared" si="14"/>
        <v>230.4</v>
      </c>
      <c r="H81" s="89">
        <v>230.4</v>
      </c>
      <c r="J81" s="65"/>
    </row>
    <row r="82" spans="1:11" ht="12.75" customHeight="1" x14ac:dyDescent="0.2">
      <c r="A82" s="93">
        <v>498605100</v>
      </c>
      <c r="B82" s="94" t="s">
        <v>67</v>
      </c>
      <c r="C82" s="95" t="s">
        <v>46</v>
      </c>
      <c r="D82" s="96" t="s">
        <v>12</v>
      </c>
      <c r="E82" s="97" t="s">
        <v>13</v>
      </c>
      <c r="F82" s="87">
        <f t="shared" si="13"/>
        <v>247.52</v>
      </c>
      <c r="G82" s="88">
        <f t="shared" si="14"/>
        <v>353.6</v>
      </c>
      <c r="H82" s="89">
        <v>353.6</v>
      </c>
      <c r="J82" s="65"/>
    </row>
    <row r="83" spans="1:11" ht="12.75" customHeight="1" x14ac:dyDescent="0.2">
      <c r="A83" s="93">
        <v>498607600</v>
      </c>
      <c r="B83" s="94" t="s">
        <v>101</v>
      </c>
      <c r="C83" s="95" t="s">
        <v>262</v>
      </c>
      <c r="D83" s="96" t="s">
        <v>12</v>
      </c>
      <c r="E83" s="97" t="s">
        <v>13</v>
      </c>
      <c r="F83" s="87">
        <f t="shared" si="13"/>
        <v>423.36</v>
      </c>
      <c r="G83" s="88">
        <f t="shared" si="14"/>
        <v>604.79999999999995</v>
      </c>
      <c r="H83" s="89">
        <v>604.79999999999995</v>
      </c>
      <c r="J83" s="65"/>
    </row>
    <row r="84" spans="1:11" ht="12.75" customHeight="1" x14ac:dyDescent="0.2">
      <c r="A84" s="93">
        <v>498607900</v>
      </c>
      <c r="B84" s="94" t="s">
        <v>104</v>
      </c>
      <c r="C84" s="95" t="s">
        <v>51</v>
      </c>
      <c r="D84" s="96" t="s">
        <v>12</v>
      </c>
      <c r="E84" s="97" t="s">
        <v>13</v>
      </c>
      <c r="F84" s="87">
        <f t="shared" si="13"/>
        <v>51.52</v>
      </c>
      <c r="G84" s="88">
        <f t="shared" si="14"/>
        <v>73.599999999999994</v>
      </c>
      <c r="H84" s="89">
        <v>73.599999999999994</v>
      </c>
      <c r="J84" s="65"/>
    </row>
    <row r="85" spans="1:11" x14ac:dyDescent="0.2">
      <c r="A85" s="93">
        <v>498603700</v>
      </c>
      <c r="B85" s="94" t="s">
        <v>47</v>
      </c>
      <c r="C85" s="95" t="s">
        <v>192</v>
      </c>
      <c r="D85" s="96" t="s">
        <v>12</v>
      </c>
      <c r="E85" s="97" t="s">
        <v>13</v>
      </c>
      <c r="F85" s="87">
        <f t="shared" si="13"/>
        <v>138.88</v>
      </c>
      <c r="G85" s="88">
        <f t="shared" si="14"/>
        <v>198.4</v>
      </c>
      <c r="H85" s="89">
        <v>198.4</v>
      </c>
      <c r="J85" s="65"/>
    </row>
    <row r="86" spans="1:11" x14ac:dyDescent="0.2">
      <c r="A86" s="93">
        <v>498606400</v>
      </c>
      <c r="B86" s="94" t="s">
        <v>84</v>
      </c>
      <c r="C86" s="95" t="s">
        <v>39</v>
      </c>
      <c r="D86" s="96" t="s">
        <v>12</v>
      </c>
      <c r="E86" s="97" t="s">
        <v>13</v>
      </c>
      <c r="F86" s="87">
        <f t="shared" si="13"/>
        <v>92.96</v>
      </c>
      <c r="G86" s="88">
        <f t="shared" si="14"/>
        <v>132.80000000000001</v>
      </c>
      <c r="H86" s="89">
        <v>132.80000000000001</v>
      </c>
      <c r="J86" s="65"/>
    </row>
    <row r="87" spans="1:11" x14ac:dyDescent="0.2">
      <c r="A87" s="93">
        <v>498613800</v>
      </c>
      <c r="B87" s="94" t="s">
        <v>182</v>
      </c>
      <c r="C87" s="95" t="s">
        <v>180</v>
      </c>
      <c r="D87" s="96" t="s">
        <v>12</v>
      </c>
      <c r="E87" s="97" t="s">
        <v>13</v>
      </c>
      <c r="F87" s="87">
        <f t="shared" si="13"/>
        <v>2100</v>
      </c>
      <c r="G87" s="88">
        <f t="shared" si="14"/>
        <v>3000</v>
      </c>
      <c r="H87" s="89">
        <v>3000</v>
      </c>
      <c r="J87" s="65"/>
    </row>
    <row r="88" spans="1:11" x14ac:dyDescent="0.2">
      <c r="A88" s="93">
        <v>498603300</v>
      </c>
      <c r="B88" s="94" t="s">
        <v>38</v>
      </c>
      <c r="C88" s="95" t="s">
        <v>39</v>
      </c>
      <c r="D88" s="96" t="s">
        <v>12</v>
      </c>
      <c r="E88" s="97" t="s">
        <v>13</v>
      </c>
      <c r="F88" s="87">
        <f t="shared" si="13"/>
        <v>226.24</v>
      </c>
      <c r="G88" s="88">
        <f t="shared" si="14"/>
        <v>323.2</v>
      </c>
      <c r="H88" s="89">
        <v>323.2</v>
      </c>
      <c r="J88" s="65"/>
    </row>
    <row r="89" spans="1:11" x14ac:dyDescent="0.2">
      <c r="A89" s="93">
        <v>498607800</v>
      </c>
      <c r="B89" s="94" t="s">
        <v>103</v>
      </c>
      <c r="C89" s="95" t="s">
        <v>56</v>
      </c>
      <c r="D89" s="96" t="s">
        <v>12</v>
      </c>
      <c r="E89" s="97" t="s">
        <v>13</v>
      </c>
      <c r="F89" s="87">
        <f t="shared" ref="F89" si="15">IF($G$3=0%,"-",ROUND(G89*(1-$G$3),2))</f>
        <v>446.88</v>
      </c>
      <c r="G89" s="88">
        <f t="shared" si="14"/>
        <v>638.4</v>
      </c>
      <c r="H89" s="89">
        <v>638.4</v>
      </c>
      <c r="J89" s="65"/>
    </row>
    <row r="90" spans="1:11" x14ac:dyDescent="0.2">
      <c r="A90" s="93">
        <v>498609900</v>
      </c>
      <c r="B90" s="94" t="s">
        <v>128</v>
      </c>
      <c r="C90" s="95" t="s">
        <v>290</v>
      </c>
      <c r="D90" s="96" t="s">
        <v>12</v>
      </c>
      <c r="E90" s="97" t="s">
        <v>13</v>
      </c>
      <c r="F90" s="87">
        <f t="shared" si="13"/>
        <v>2809.52</v>
      </c>
      <c r="G90" s="88">
        <f t="shared" si="14"/>
        <v>4013.6</v>
      </c>
      <c r="H90" s="89">
        <v>4013.6</v>
      </c>
      <c r="J90" s="65"/>
      <c r="K90" s="86"/>
    </row>
    <row r="91" spans="1:11" x14ac:dyDescent="0.2">
      <c r="A91" s="93">
        <v>498611300</v>
      </c>
      <c r="B91" s="94" t="s">
        <v>142</v>
      </c>
      <c r="C91" s="95" t="s">
        <v>290</v>
      </c>
      <c r="D91" s="96" t="s">
        <v>12</v>
      </c>
      <c r="E91" s="97" t="s">
        <v>13</v>
      </c>
      <c r="F91" s="87">
        <f t="shared" si="13"/>
        <v>4956</v>
      </c>
      <c r="G91" s="88">
        <f t="shared" si="14"/>
        <v>7080</v>
      </c>
      <c r="H91" s="89">
        <v>7080</v>
      </c>
      <c r="J91" s="65"/>
      <c r="K91" s="86"/>
    </row>
    <row r="92" spans="1:11" x14ac:dyDescent="0.2">
      <c r="A92" s="93">
        <v>498611200</v>
      </c>
      <c r="B92" s="94" t="s">
        <v>141</v>
      </c>
      <c r="C92" s="95" t="s">
        <v>56</v>
      </c>
      <c r="D92" s="113" t="s">
        <v>12</v>
      </c>
      <c r="E92" s="114" t="s">
        <v>13</v>
      </c>
      <c r="F92" s="115">
        <f>IF($G$3=0%,"-",ROUND(G92*(1-$G$3),2))</f>
        <v>517.44000000000005</v>
      </c>
      <c r="G92" s="88">
        <f t="shared" si="14"/>
        <v>739.2</v>
      </c>
      <c r="H92" s="89">
        <v>739.2</v>
      </c>
      <c r="J92" s="65"/>
    </row>
    <row r="93" spans="1:11" x14ac:dyDescent="0.2">
      <c r="A93" s="93">
        <v>498608100</v>
      </c>
      <c r="B93" s="94" t="s">
        <v>105</v>
      </c>
      <c r="C93" s="95" t="s">
        <v>284</v>
      </c>
      <c r="D93" s="96" t="s">
        <v>12</v>
      </c>
      <c r="E93" s="97" t="s">
        <v>13</v>
      </c>
      <c r="F93" s="87">
        <f t="shared" ref="F93" si="16">IF($G$3=0%,"-",ROUND(G93*(1-$G$3),2))</f>
        <v>564.48</v>
      </c>
      <c r="G93" s="88">
        <f t="shared" si="14"/>
        <v>806.4</v>
      </c>
      <c r="H93" s="89">
        <v>806.4</v>
      </c>
      <c r="J93" s="65"/>
    </row>
    <row r="94" spans="1:11" x14ac:dyDescent="0.2">
      <c r="A94" s="93">
        <v>498610000</v>
      </c>
      <c r="B94" s="94" t="s">
        <v>129</v>
      </c>
      <c r="C94" s="95" t="s">
        <v>291</v>
      </c>
      <c r="D94" s="96" t="s">
        <v>12</v>
      </c>
      <c r="E94" s="97" t="s">
        <v>13</v>
      </c>
      <c r="F94" s="87">
        <f t="shared" ref="F94:F134" si="17">IF($G$3=0%,"-",ROUND(G94*(1-$G$3),2))</f>
        <v>26073.599999999999</v>
      </c>
      <c r="G94" s="88">
        <f t="shared" si="14"/>
        <v>37248</v>
      </c>
      <c r="H94" s="89">
        <v>37248</v>
      </c>
      <c r="J94" s="65"/>
    </row>
    <row r="95" spans="1:11" x14ac:dyDescent="0.2">
      <c r="A95" s="93">
        <v>498610800</v>
      </c>
      <c r="B95" s="94" t="s">
        <v>137</v>
      </c>
      <c r="C95" s="95" t="s">
        <v>298</v>
      </c>
      <c r="D95" s="96" t="s">
        <v>12</v>
      </c>
      <c r="E95" s="97" t="s">
        <v>13</v>
      </c>
      <c r="F95" s="87">
        <f t="shared" si="17"/>
        <v>4704</v>
      </c>
      <c r="G95" s="88">
        <f t="shared" si="14"/>
        <v>6720</v>
      </c>
      <c r="H95" s="89">
        <v>6720</v>
      </c>
      <c r="J95" s="65"/>
      <c r="K95" s="86"/>
    </row>
    <row r="96" spans="1:11" x14ac:dyDescent="0.2">
      <c r="A96" s="93">
        <v>498611400</v>
      </c>
      <c r="B96" s="94" t="s">
        <v>143</v>
      </c>
      <c r="C96" s="95" t="s">
        <v>291</v>
      </c>
      <c r="D96" s="96" t="s">
        <v>12</v>
      </c>
      <c r="E96" s="97" t="s">
        <v>13</v>
      </c>
      <c r="F96" s="87">
        <f t="shared" si="17"/>
        <v>33714.800000000003</v>
      </c>
      <c r="G96" s="88">
        <f t="shared" si="14"/>
        <v>48164</v>
      </c>
      <c r="H96" s="89">
        <v>48164</v>
      </c>
      <c r="J96" s="65"/>
      <c r="K96" s="86"/>
    </row>
    <row r="97" spans="1:11" x14ac:dyDescent="0.2">
      <c r="A97" s="93">
        <v>498611700</v>
      </c>
      <c r="B97" s="94" t="s">
        <v>146</v>
      </c>
      <c r="C97" s="95" t="s">
        <v>298</v>
      </c>
      <c r="D97" s="96" t="s">
        <v>12</v>
      </c>
      <c r="E97" s="97" t="s">
        <v>13</v>
      </c>
      <c r="F97" s="87">
        <f t="shared" si="17"/>
        <v>5868.24</v>
      </c>
      <c r="G97" s="88">
        <f t="shared" si="14"/>
        <v>8383.2000000000007</v>
      </c>
      <c r="H97" s="89">
        <v>8383.2000000000007</v>
      </c>
      <c r="J97" s="65"/>
      <c r="K97" s="86"/>
    </row>
    <row r="98" spans="1:11" x14ac:dyDescent="0.2">
      <c r="A98" s="93">
        <v>498612800</v>
      </c>
      <c r="B98" s="94" t="s">
        <v>166</v>
      </c>
      <c r="C98" s="95" t="s">
        <v>244</v>
      </c>
      <c r="D98" s="96" t="s">
        <v>12</v>
      </c>
      <c r="E98" s="97" t="s">
        <v>13</v>
      </c>
      <c r="F98" s="87">
        <f t="shared" si="17"/>
        <v>4674.88</v>
      </c>
      <c r="G98" s="88">
        <f t="shared" si="14"/>
        <v>6678.4</v>
      </c>
      <c r="H98" s="89">
        <v>6678.4</v>
      </c>
      <c r="J98" s="65"/>
    </row>
    <row r="99" spans="1:11" x14ac:dyDescent="0.2">
      <c r="A99" s="93">
        <v>498612900</v>
      </c>
      <c r="B99" s="94" t="s">
        <v>173</v>
      </c>
      <c r="C99" s="95" t="s">
        <v>244</v>
      </c>
      <c r="D99" s="96" t="s">
        <v>12</v>
      </c>
      <c r="E99" s="97" t="s">
        <v>13</v>
      </c>
      <c r="F99" s="87">
        <f t="shared" si="17"/>
        <v>6244</v>
      </c>
      <c r="G99" s="88">
        <f t="shared" si="14"/>
        <v>8920</v>
      </c>
      <c r="H99" s="89">
        <v>8920</v>
      </c>
      <c r="J99" s="65"/>
    </row>
    <row r="100" spans="1:11" x14ac:dyDescent="0.2">
      <c r="A100" s="93">
        <v>498616800</v>
      </c>
      <c r="B100" s="94" t="s">
        <v>190</v>
      </c>
      <c r="C100" s="95" t="s">
        <v>4</v>
      </c>
      <c r="D100" s="96" t="s">
        <v>12</v>
      </c>
      <c r="E100" s="97" t="s">
        <v>13</v>
      </c>
      <c r="F100" s="87">
        <f t="shared" si="17"/>
        <v>918.4</v>
      </c>
      <c r="G100" s="88">
        <f t="shared" si="14"/>
        <v>1312</v>
      </c>
      <c r="H100" s="89">
        <v>1312</v>
      </c>
      <c r="J100" s="65"/>
    </row>
    <row r="101" spans="1:11" x14ac:dyDescent="0.2">
      <c r="A101" s="93">
        <v>498609700</v>
      </c>
      <c r="B101" s="94" t="s">
        <v>127</v>
      </c>
      <c r="C101" s="95" t="s">
        <v>289</v>
      </c>
      <c r="D101" s="96" t="s">
        <v>12</v>
      </c>
      <c r="E101" s="97" t="s">
        <v>13</v>
      </c>
      <c r="F101" s="87">
        <f t="shared" si="17"/>
        <v>939.68</v>
      </c>
      <c r="G101" s="88">
        <f t="shared" si="14"/>
        <v>1342.4</v>
      </c>
      <c r="H101" s="89">
        <v>1342.4</v>
      </c>
      <c r="J101" s="65"/>
    </row>
    <row r="102" spans="1:11" x14ac:dyDescent="0.2">
      <c r="A102" s="93">
        <v>498616200</v>
      </c>
      <c r="B102" s="94" t="s">
        <v>207</v>
      </c>
      <c r="C102" s="95" t="s">
        <v>280</v>
      </c>
      <c r="D102" s="96" t="s">
        <v>12</v>
      </c>
      <c r="E102" s="97" t="s">
        <v>13</v>
      </c>
      <c r="F102" s="87">
        <f t="shared" si="17"/>
        <v>2128</v>
      </c>
      <c r="G102" s="88">
        <f t="shared" si="14"/>
        <v>3040</v>
      </c>
      <c r="H102" s="89">
        <v>3040</v>
      </c>
      <c r="J102" s="65"/>
    </row>
    <row r="103" spans="1:11" x14ac:dyDescent="0.2">
      <c r="A103" s="93">
        <v>498617000</v>
      </c>
      <c r="B103" s="94" t="s">
        <v>208</v>
      </c>
      <c r="C103" s="95" t="s">
        <v>91</v>
      </c>
      <c r="D103" s="96" t="s">
        <v>12</v>
      </c>
      <c r="E103" s="97" t="s">
        <v>13</v>
      </c>
      <c r="F103" s="87">
        <f t="shared" si="17"/>
        <v>204.96</v>
      </c>
      <c r="G103" s="88">
        <f t="shared" si="14"/>
        <v>292.8</v>
      </c>
      <c r="H103" s="89">
        <v>292.8</v>
      </c>
      <c r="J103" s="65"/>
    </row>
    <row r="104" spans="1:11" x14ac:dyDescent="0.2">
      <c r="A104" s="93">
        <v>498616600</v>
      </c>
      <c r="B104" s="94" t="s">
        <v>209</v>
      </c>
      <c r="C104" s="95" t="s">
        <v>171</v>
      </c>
      <c r="D104" s="96" t="s">
        <v>12</v>
      </c>
      <c r="E104" s="97" t="s">
        <v>13</v>
      </c>
      <c r="F104" s="87">
        <f t="shared" si="17"/>
        <v>215.04</v>
      </c>
      <c r="G104" s="88">
        <f t="shared" si="14"/>
        <v>307.2</v>
      </c>
      <c r="H104" s="89">
        <v>307.2</v>
      </c>
      <c r="J104" s="65"/>
    </row>
    <row r="105" spans="1:11" x14ac:dyDescent="0.2">
      <c r="A105" s="93">
        <v>498616000</v>
      </c>
      <c r="B105" s="94" t="s">
        <v>210</v>
      </c>
      <c r="C105" s="95" t="s">
        <v>274</v>
      </c>
      <c r="D105" s="96" t="s">
        <v>12</v>
      </c>
      <c r="E105" s="97" t="s">
        <v>13</v>
      </c>
      <c r="F105" s="87">
        <f t="shared" si="17"/>
        <v>95.76</v>
      </c>
      <c r="G105" s="88">
        <f t="shared" si="14"/>
        <v>136.80000000000001</v>
      </c>
      <c r="H105" s="89">
        <v>136.80000000000001</v>
      </c>
      <c r="J105" s="65"/>
    </row>
    <row r="106" spans="1:11" x14ac:dyDescent="0.2">
      <c r="A106" s="109">
        <v>648000002</v>
      </c>
      <c r="B106" s="94" t="s">
        <v>211</v>
      </c>
      <c r="C106" s="95" t="s">
        <v>274</v>
      </c>
      <c r="D106" s="96" t="s">
        <v>12</v>
      </c>
      <c r="E106" s="97" t="s">
        <v>13</v>
      </c>
      <c r="F106" s="87">
        <f t="shared" si="17"/>
        <v>94.08</v>
      </c>
      <c r="G106" s="88">
        <f t="shared" si="14"/>
        <v>134.4</v>
      </c>
      <c r="H106" s="89">
        <v>134.4</v>
      </c>
      <c r="J106" s="65"/>
    </row>
    <row r="107" spans="1:11" x14ac:dyDescent="0.2">
      <c r="A107" s="93">
        <v>498612600</v>
      </c>
      <c r="B107" s="94" t="s">
        <v>164</v>
      </c>
      <c r="C107" s="95" t="s">
        <v>242</v>
      </c>
      <c r="D107" s="96" t="s">
        <v>12</v>
      </c>
      <c r="E107" s="97" t="s">
        <v>13</v>
      </c>
      <c r="F107" s="87">
        <f t="shared" si="17"/>
        <v>973.28</v>
      </c>
      <c r="G107" s="88">
        <f t="shared" si="14"/>
        <v>1390.4</v>
      </c>
      <c r="H107" s="89">
        <v>1390.4</v>
      </c>
      <c r="J107" s="65"/>
    </row>
    <row r="108" spans="1:11" x14ac:dyDescent="0.2">
      <c r="A108" s="93">
        <v>498609200</v>
      </c>
      <c r="B108" s="94" t="s">
        <v>123</v>
      </c>
      <c r="C108" s="95" t="s">
        <v>287</v>
      </c>
      <c r="D108" s="96" t="s">
        <v>12</v>
      </c>
      <c r="E108" s="97" t="s">
        <v>13</v>
      </c>
      <c r="F108" s="87">
        <f t="shared" si="17"/>
        <v>439.04</v>
      </c>
      <c r="G108" s="88">
        <f t="shared" si="14"/>
        <v>627.20000000000005</v>
      </c>
      <c r="H108" s="89">
        <v>627.20000000000005</v>
      </c>
      <c r="J108" s="65"/>
    </row>
    <row r="109" spans="1:11" x14ac:dyDescent="0.2">
      <c r="A109" s="93">
        <v>498606500</v>
      </c>
      <c r="B109" s="94" t="s">
        <v>85</v>
      </c>
      <c r="C109" s="95" t="s">
        <v>268</v>
      </c>
      <c r="D109" s="96" t="s">
        <v>12</v>
      </c>
      <c r="E109" s="97" t="s">
        <v>13</v>
      </c>
      <c r="F109" s="87">
        <f t="shared" si="17"/>
        <v>264.32</v>
      </c>
      <c r="G109" s="88">
        <f t="shared" si="14"/>
        <v>377.6</v>
      </c>
      <c r="H109" s="89">
        <v>377.6</v>
      </c>
      <c r="J109" s="65"/>
    </row>
    <row r="110" spans="1:11" x14ac:dyDescent="0.2">
      <c r="A110" s="93">
        <v>498605900</v>
      </c>
      <c r="B110" s="94" t="s">
        <v>76</v>
      </c>
      <c r="C110" s="95" t="s">
        <v>264</v>
      </c>
      <c r="D110" s="96" t="s">
        <v>12</v>
      </c>
      <c r="E110" s="97" t="s">
        <v>13</v>
      </c>
      <c r="F110" s="87">
        <f t="shared" si="17"/>
        <v>388.64</v>
      </c>
      <c r="G110" s="88">
        <f t="shared" si="14"/>
        <v>555.20000000000005</v>
      </c>
      <c r="H110" s="89">
        <v>555.20000000000005</v>
      </c>
      <c r="J110" s="65"/>
    </row>
    <row r="111" spans="1:11" x14ac:dyDescent="0.2">
      <c r="A111" s="93">
        <v>498606800</v>
      </c>
      <c r="B111" s="94" t="s">
        <v>88</v>
      </c>
      <c r="C111" s="95" t="s">
        <v>245</v>
      </c>
      <c r="D111" s="96" t="s">
        <v>12</v>
      </c>
      <c r="E111" s="97" t="s">
        <v>13</v>
      </c>
      <c r="F111" s="87">
        <f t="shared" si="17"/>
        <v>193.76</v>
      </c>
      <c r="G111" s="88">
        <f t="shared" si="14"/>
        <v>276.8</v>
      </c>
      <c r="H111" s="89">
        <v>276.8</v>
      </c>
      <c r="J111" s="65"/>
    </row>
    <row r="112" spans="1:11" x14ac:dyDescent="0.2">
      <c r="A112" s="93">
        <v>498604200</v>
      </c>
      <c r="B112" s="94" t="s">
        <v>53</v>
      </c>
      <c r="C112" s="95" t="s">
        <v>54</v>
      </c>
      <c r="D112" s="96" t="s">
        <v>12</v>
      </c>
      <c r="E112" s="97" t="s">
        <v>13</v>
      </c>
      <c r="F112" s="87">
        <f t="shared" si="17"/>
        <v>262.08</v>
      </c>
      <c r="G112" s="88">
        <f t="shared" si="14"/>
        <v>374.4</v>
      </c>
      <c r="H112" s="89">
        <v>374.4</v>
      </c>
      <c r="J112" s="65"/>
    </row>
    <row r="113" spans="1:11" x14ac:dyDescent="0.2">
      <c r="A113" s="93">
        <v>498607700</v>
      </c>
      <c r="B113" s="94" t="s">
        <v>102</v>
      </c>
      <c r="C113" s="95" t="s">
        <v>268</v>
      </c>
      <c r="D113" s="96" t="s">
        <v>12</v>
      </c>
      <c r="E113" s="97" t="s">
        <v>13</v>
      </c>
      <c r="F113" s="87">
        <f t="shared" si="17"/>
        <v>286.72000000000003</v>
      </c>
      <c r="G113" s="88">
        <f t="shared" si="14"/>
        <v>409.6</v>
      </c>
      <c r="H113" s="89">
        <v>409.6</v>
      </c>
      <c r="J113" s="65"/>
    </row>
    <row r="114" spans="1:11" x14ac:dyDescent="0.2">
      <c r="A114" s="93">
        <v>498607300</v>
      </c>
      <c r="B114" s="94" t="s">
        <v>95</v>
      </c>
      <c r="C114" s="95" t="s">
        <v>264</v>
      </c>
      <c r="D114" s="96" t="s">
        <v>12</v>
      </c>
      <c r="E114" s="97" t="s">
        <v>13</v>
      </c>
      <c r="F114" s="87">
        <f t="shared" si="17"/>
        <v>462.56</v>
      </c>
      <c r="G114" s="88">
        <f t="shared" si="14"/>
        <v>660.8</v>
      </c>
      <c r="H114" s="89">
        <v>660.8</v>
      </c>
      <c r="J114" s="65"/>
    </row>
    <row r="115" spans="1:11" x14ac:dyDescent="0.2">
      <c r="A115" s="93">
        <v>498605500</v>
      </c>
      <c r="B115" s="94" t="s">
        <v>70</v>
      </c>
      <c r="C115" s="95" t="s">
        <v>54</v>
      </c>
      <c r="D115" s="96" t="s">
        <v>12</v>
      </c>
      <c r="E115" s="97" t="s">
        <v>13</v>
      </c>
      <c r="F115" s="87">
        <f t="shared" si="17"/>
        <v>277.76</v>
      </c>
      <c r="G115" s="88">
        <f t="shared" si="14"/>
        <v>396.8</v>
      </c>
      <c r="H115" s="89">
        <v>396.8</v>
      </c>
      <c r="J115" s="65"/>
    </row>
    <row r="116" spans="1:11" x14ac:dyDescent="0.2">
      <c r="A116" s="93">
        <v>498600300</v>
      </c>
      <c r="B116" s="94" t="s">
        <v>80</v>
      </c>
      <c r="C116" s="95" t="s">
        <v>33</v>
      </c>
      <c r="D116" s="96" t="s">
        <v>12</v>
      </c>
      <c r="E116" s="97" t="s">
        <v>13</v>
      </c>
      <c r="F116" s="87">
        <f t="shared" si="17"/>
        <v>5630.24</v>
      </c>
      <c r="G116" s="88">
        <f t="shared" si="14"/>
        <v>8043.2</v>
      </c>
      <c r="H116" s="89">
        <v>8043.2</v>
      </c>
      <c r="J116" s="65"/>
    </row>
    <row r="117" spans="1:11" x14ac:dyDescent="0.2">
      <c r="A117" s="93">
        <v>498601500</v>
      </c>
      <c r="B117" s="94" t="s">
        <v>35</v>
      </c>
      <c r="C117" s="95" t="s">
        <v>36</v>
      </c>
      <c r="D117" s="96" t="s">
        <v>12</v>
      </c>
      <c r="E117" s="97" t="s">
        <v>13</v>
      </c>
      <c r="F117" s="87">
        <f t="shared" si="17"/>
        <v>1199.52</v>
      </c>
      <c r="G117" s="88">
        <f t="shared" si="14"/>
        <v>1713.6</v>
      </c>
      <c r="H117" s="89">
        <v>1713.6</v>
      </c>
      <c r="J117" s="65"/>
      <c r="K117" s="86"/>
    </row>
    <row r="118" spans="1:11" x14ac:dyDescent="0.2">
      <c r="A118" s="93">
        <v>498602000</v>
      </c>
      <c r="B118" s="94" t="s">
        <v>64</v>
      </c>
      <c r="C118" s="95" t="s">
        <v>33</v>
      </c>
      <c r="D118" s="96" t="s">
        <v>12</v>
      </c>
      <c r="E118" s="97" t="s">
        <v>13</v>
      </c>
      <c r="F118" s="87">
        <f t="shared" si="17"/>
        <v>12948.32</v>
      </c>
      <c r="G118" s="88">
        <f t="shared" si="14"/>
        <v>18497.599999999999</v>
      </c>
      <c r="H118" s="89">
        <v>18497.599999999999</v>
      </c>
      <c r="J118" s="65"/>
    </row>
    <row r="119" spans="1:11" x14ac:dyDescent="0.2">
      <c r="A119" s="93">
        <v>498601300</v>
      </c>
      <c r="B119" s="94" t="s">
        <v>32</v>
      </c>
      <c r="C119" s="95" t="s">
        <v>33</v>
      </c>
      <c r="D119" s="96" t="s">
        <v>12</v>
      </c>
      <c r="E119" s="97" t="s">
        <v>13</v>
      </c>
      <c r="F119" s="87">
        <f t="shared" si="17"/>
        <v>5113.92</v>
      </c>
      <c r="G119" s="88">
        <f t="shared" si="14"/>
        <v>7305.6</v>
      </c>
      <c r="H119" s="89">
        <v>7305.6</v>
      </c>
      <c r="J119" s="65"/>
    </row>
    <row r="120" spans="1:11" x14ac:dyDescent="0.2">
      <c r="A120" s="93">
        <v>498601800</v>
      </c>
      <c r="B120" s="94" t="s">
        <v>59</v>
      </c>
      <c r="C120" s="95" t="s">
        <v>33</v>
      </c>
      <c r="D120" s="96" t="s">
        <v>12</v>
      </c>
      <c r="E120" s="97" t="s">
        <v>13</v>
      </c>
      <c r="F120" s="87">
        <f t="shared" si="17"/>
        <v>10482.08</v>
      </c>
      <c r="G120" s="88">
        <f t="shared" si="14"/>
        <v>14974.4</v>
      </c>
      <c r="H120" s="89">
        <v>14974.4</v>
      </c>
      <c r="J120" s="65"/>
    </row>
    <row r="121" spans="1:11" x14ac:dyDescent="0.2">
      <c r="A121" s="93">
        <v>498602100</v>
      </c>
      <c r="B121" s="94" t="s">
        <v>71</v>
      </c>
      <c r="C121" s="95" t="s">
        <v>33</v>
      </c>
      <c r="D121" s="96" t="s">
        <v>12</v>
      </c>
      <c r="E121" s="97" t="s">
        <v>13</v>
      </c>
      <c r="F121" s="87">
        <f t="shared" si="17"/>
        <v>13028.96</v>
      </c>
      <c r="G121" s="88">
        <f t="shared" si="14"/>
        <v>18612.8</v>
      </c>
      <c r="H121" s="89">
        <v>18612.8</v>
      </c>
      <c r="J121" s="65"/>
    </row>
    <row r="122" spans="1:11" x14ac:dyDescent="0.2">
      <c r="A122" s="93">
        <v>498602200</v>
      </c>
      <c r="B122" s="94" t="s">
        <v>73</v>
      </c>
      <c r="C122" s="95" t="s">
        <v>33</v>
      </c>
      <c r="D122" s="96" t="s">
        <v>12</v>
      </c>
      <c r="E122" s="97" t="s">
        <v>13</v>
      </c>
      <c r="F122" s="87">
        <f t="shared" si="17"/>
        <v>12761.28</v>
      </c>
      <c r="G122" s="88">
        <f t="shared" si="14"/>
        <v>18230.400000000001</v>
      </c>
      <c r="H122" s="89">
        <v>18230.400000000001</v>
      </c>
      <c r="J122" s="65"/>
    </row>
    <row r="123" spans="1:11" x14ac:dyDescent="0.2">
      <c r="A123" s="93">
        <v>498600800</v>
      </c>
      <c r="B123" s="94" t="s">
        <v>99</v>
      </c>
      <c r="C123" s="95" t="s">
        <v>33</v>
      </c>
      <c r="D123" s="96" t="s">
        <v>12</v>
      </c>
      <c r="E123" s="97" t="s">
        <v>13</v>
      </c>
      <c r="F123" s="87">
        <f t="shared" si="17"/>
        <v>8255.52</v>
      </c>
      <c r="G123" s="88">
        <f t="shared" si="14"/>
        <v>11793.6</v>
      </c>
      <c r="H123" s="89">
        <v>11793.6</v>
      </c>
      <c r="J123" s="65"/>
    </row>
    <row r="124" spans="1:11" x14ac:dyDescent="0.2">
      <c r="A124" s="93">
        <v>498600900</v>
      </c>
      <c r="B124" s="94" t="s">
        <v>100</v>
      </c>
      <c r="C124" s="95" t="s">
        <v>267</v>
      </c>
      <c r="D124" s="96" t="s">
        <v>12</v>
      </c>
      <c r="E124" s="97" t="s">
        <v>13</v>
      </c>
      <c r="F124" s="87">
        <f t="shared" si="17"/>
        <v>3172.96</v>
      </c>
      <c r="G124" s="88">
        <f t="shared" si="14"/>
        <v>4532.8</v>
      </c>
      <c r="H124" s="89">
        <v>4532.8</v>
      </c>
      <c r="J124" s="65"/>
    </row>
    <row r="125" spans="1:11" x14ac:dyDescent="0.2">
      <c r="A125" s="93">
        <v>498616900</v>
      </c>
      <c r="B125" s="94" t="s">
        <v>212</v>
      </c>
      <c r="C125" s="95" t="s">
        <v>267</v>
      </c>
      <c r="D125" s="96" t="s">
        <v>12</v>
      </c>
      <c r="E125" s="97" t="s">
        <v>13</v>
      </c>
      <c r="F125" s="87">
        <f t="shared" si="17"/>
        <v>3024</v>
      </c>
      <c r="G125" s="88">
        <f t="shared" si="14"/>
        <v>4320</v>
      </c>
      <c r="H125" s="89">
        <v>4320</v>
      </c>
      <c r="J125" s="65"/>
    </row>
    <row r="126" spans="1:11" x14ac:dyDescent="0.2">
      <c r="A126" s="93">
        <v>498607000</v>
      </c>
      <c r="B126" s="94" t="s">
        <v>89</v>
      </c>
      <c r="C126" s="95" t="s">
        <v>90</v>
      </c>
      <c r="D126" s="96" t="s">
        <v>12</v>
      </c>
      <c r="E126" s="97" t="s">
        <v>13</v>
      </c>
      <c r="F126" s="87">
        <f t="shared" si="17"/>
        <v>679.84</v>
      </c>
      <c r="G126" s="88">
        <f t="shared" si="14"/>
        <v>971.2</v>
      </c>
      <c r="H126" s="89">
        <v>971.2</v>
      </c>
      <c r="J126" s="65"/>
    </row>
    <row r="127" spans="1:11" x14ac:dyDescent="0.2">
      <c r="A127" s="109">
        <v>648000003</v>
      </c>
      <c r="B127" s="94" t="s">
        <v>213</v>
      </c>
      <c r="C127" s="95" t="s">
        <v>90</v>
      </c>
      <c r="D127" s="96" t="s">
        <v>12</v>
      </c>
      <c r="E127" s="97" t="s">
        <v>13</v>
      </c>
      <c r="F127" s="87">
        <f t="shared" si="17"/>
        <v>966</v>
      </c>
      <c r="G127" s="88">
        <f t="shared" si="14"/>
        <v>1380</v>
      </c>
      <c r="H127" s="89">
        <v>1380</v>
      </c>
      <c r="J127" s="65"/>
    </row>
    <row r="128" spans="1:11" x14ac:dyDescent="0.2">
      <c r="A128" s="101">
        <v>498610700</v>
      </c>
      <c r="B128" s="102" t="s">
        <v>136</v>
      </c>
      <c r="C128" s="103" t="s">
        <v>244</v>
      </c>
      <c r="D128" s="110" t="s">
        <v>12</v>
      </c>
      <c r="E128" s="111" t="s">
        <v>13</v>
      </c>
      <c r="F128" s="106">
        <f t="shared" ref="F128" si="18">IF($G$3=0%,"-",ROUND(G128*(1-$G$3),2))</f>
        <v>40193.440000000002</v>
      </c>
      <c r="G128" s="107">
        <f t="shared" ref="G128" si="19">ROUND(H128*(1+$G$2),2)</f>
        <v>57419.199999999997</v>
      </c>
      <c r="H128" s="112">
        <v>57419.199999999997</v>
      </c>
      <c r="J128" s="65"/>
    </row>
    <row r="129" spans="1:11" x14ac:dyDescent="0.2">
      <c r="A129" s="93">
        <v>648000007</v>
      </c>
      <c r="B129" s="94" t="s">
        <v>307</v>
      </c>
      <c r="C129" s="95" t="s">
        <v>244</v>
      </c>
      <c r="D129" s="96" t="s">
        <v>12</v>
      </c>
      <c r="E129" s="97" t="s">
        <v>13</v>
      </c>
      <c r="F129" s="87">
        <f t="shared" ref="F129" si="20">IF($G$3=0%,"-",ROUND(G129*(1-$G$3),2))</f>
        <v>40193.440000000002</v>
      </c>
      <c r="G129" s="88">
        <f t="shared" ref="G129" si="21">ROUND(H129*(1+$G$2),2)</f>
        <v>57419.199999999997</v>
      </c>
      <c r="H129" s="89">
        <v>57419.199999999997</v>
      </c>
      <c r="I129" s="83" t="s">
        <v>312</v>
      </c>
      <c r="J129" s="65"/>
    </row>
    <row r="130" spans="1:11" x14ac:dyDescent="0.2">
      <c r="A130" s="93">
        <v>498609100</v>
      </c>
      <c r="B130" s="94" t="s">
        <v>122</v>
      </c>
      <c r="C130" s="95" t="s">
        <v>287</v>
      </c>
      <c r="D130" s="96" t="s">
        <v>12</v>
      </c>
      <c r="E130" s="97" t="s">
        <v>13</v>
      </c>
      <c r="F130" s="87">
        <f t="shared" si="17"/>
        <v>705.6</v>
      </c>
      <c r="G130" s="88">
        <f t="shared" si="14"/>
        <v>1008</v>
      </c>
      <c r="H130" s="89">
        <v>1008</v>
      </c>
      <c r="J130" s="65"/>
    </row>
    <row r="131" spans="1:11" x14ac:dyDescent="0.2">
      <c r="A131" s="93">
        <v>498612100</v>
      </c>
      <c r="B131" s="94" t="s">
        <v>214</v>
      </c>
      <c r="C131" s="95" t="s">
        <v>272</v>
      </c>
      <c r="D131" s="96" t="s">
        <v>12</v>
      </c>
      <c r="E131" s="97" t="s">
        <v>13</v>
      </c>
      <c r="F131" s="87">
        <f t="shared" si="17"/>
        <v>350</v>
      </c>
      <c r="G131" s="88">
        <f t="shared" si="14"/>
        <v>500</v>
      </c>
      <c r="H131" s="89">
        <v>500</v>
      </c>
      <c r="J131" s="65"/>
      <c r="K131" s="86"/>
    </row>
    <row r="132" spans="1:11" x14ac:dyDescent="0.2">
      <c r="A132" s="93">
        <v>498602300</v>
      </c>
      <c r="B132" s="94" t="s">
        <v>148</v>
      </c>
      <c r="C132" s="95" t="s">
        <v>283</v>
      </c>
      <c r="D132" s="96" t="s">
        <v>12</v>
      </c>
      <c r="E132" s="97" t="s">
        <v>13</v>
      </c>
      <c r="F132" s="87">
        <f t="shared" si="17"/>
        <v>767.2</v>
      </c>
      <c r="G132" s="88">
        <f t="shared" si="14"/>
        <v>1096</v>
      </c>
      <c r="H132" s="89">
        <v>1096</v>
      </c>
      <c r="J132" s="65"/>
      <c r="K132" s="86"/>
    </row>
    <row r="133" spans="1:11" x14ac:dyDescent="0.2">
      <c r="A133" s="93">
        <v>498602400</v>
      </c>
      <c r="B133" s="94" t="s">
        <v>149</v>
      </c>
      <c r="C133" s="95" t="s">
        <v>285</v>
      </c>
      <c r="D133" s="96" t="s">
        <v>12</v>
      </c>
      <c r="E133" s="97" t="s">
        <v>13</v>
      </c>
      <c r="F133" s="87">
        <f t="shared" si="17"/>
        <v>1736</v>
      </c>
      <c r="G133" s="88">
        <f t="shared" si="14"/>
        <v>2480</v>
      </c>
      <c r="H133" s="89">
        <v>2480</v>
      </c>
      <c r="J133" s="65"/>
    </row>
    <row r="134" spans="1:11" x14ac:dyDescent="0.2">
      <c r="A134" s="93">
        <v>498603000</v>
      </c>
      <c r="B134" s="94" t="s">
        <v>27</v>
      </c>
      <c r="C134" s="95" t="s">
        <v>28</v>
      </c>
      <c r="D134" s="96" t="s">
        <v>12</v>
      </c>
      <c r="E134" s="97" t="s">
        <v>13</v>
      </c>
      <c r="F134" s="87">
        <f t="shared" si="17"/>
        <v>1304.8</v>
      </c>
      <c r="G134" s="88">
        <f t="shared" si="14"/>
        <v>1864</v>
      </c>
      <c r="H134" s="89">
        <v>1864</v>
      </c>
      <c r="J134" s="65"/>
    </row>
    <row r="135" spans="1:11" x14ac:dyDescent="0.2">
      <c r="A135" s="93">
        <v>498604700</v>
      </c>
      <c r="B135" s="94" t="s">
        <v>62</v>
      </c>
      <c r="C135" s="95" t="s">
        <v>28</v>
      </c>
      <c r="D135" s="96" t="s">
        <v>12</v>
      </c>
      <c r="E135" s="97" t="s">
        <v>13</v>
      </c>
      <c r="F135" s="87">
        <f t="shared" ref="F135:F148" si="22">IF($G$3=0%,"-",ROUND(G135*(1-$G$3),2))</f>
        <v>1485.12</v>
      </c>
      <c r="G135" s="88">
        <f t="shared" si="14"/>
        <v>2121.6</v>
      </c>
      <c r="H135" s="89">
        <v>2121.6</v>
      </c>
      <c r="J135" s="65"/>
    </row>
    <row r="136" spans="1:11" x14ac:dyDescent="0.2">
      <c r="A136" s="93">
        <v>498603400</v>
      </c>
      <c r="B136" s="94" t="s">
        <v>40</v>
      </c>
      <c r="C136" s="95" t="s">
        <v>2</v>
      </c>
      <c r="D136" s="96" t="s">
        <v>12</v>
      </c>
      <c r="E136" s="97" t="s">
        <v>13</v>
      </c>
      <c r="F136" s="87">
        <f t="shared" si="22"/>
        <v>2974.72</v>
      </c>
      <c r="G136" s="88">
        <f t="shared" si="14"/>
        <v>4249.6000000000004</v>
      </c>
      <c r="H136" s="89">
        <v>4249.6000000000004</v>
      </c>
      <c r="J136" s="65"/>
    </row>
    <row r="137" spans="1:11" x14ac:dyDescent="0.2">
      <c r="A137" s="93">
        <v>498604500</v>
      </c>
      <c r="B137" s="94" t="s">
        <v>60</v>
      </c>
      <c r="C137" s="95" t="s">
        <v>2</v>
      </c>
      <c r="D137" s="96" t="s">
        <v>12</v>
      </c>
      <c r="E137" s="97" t="s">
        <v>13</v>
      </c>
      <c r="F137" s="87">
        <f t="shared" si="22"/>
        <v>4362.3999999999996</v>
      </c>
      <c r="G137" s="88">
        <f t="shared" si="14"/>
        <v>6232</v>
      </c>
      <c r="H137" s="89">
        <v>6232</v>
      </c>
      <c r="J137" s="65"/>
    </row>
    <row r="138" spans="1:11" x14ac:dyDescent="0.2">
      <c r="A138" s="93">
        <v>498604900</v>
      </c>
      <c r="B138" s="94" t="s">
        <v>65</v>
      </c>
      <c r="C138" s="95" t="s">
        <v>2</v>
      </c>
      <c r="D138" s="96" t="s">
        <v>12</v>
      </c>
      <c r="E138" s="97" t="s">
        <v>13</v>
      </c>
      <c r="F138" s="87">
        <f t="shared" si="22"/>
        <v>5877.76</v>
      </c>
      <c r="G138" s="88">
        <f t="shared" si="14"/>
        <v>8396.7999999999993</v>
      </c>
      <c r="H138" s="89">
        <v>8396.7999999999993</v>
      </c>
      <c r="J138" s="65"/>
    </row>
    <row r="139" spans="1:11" x14ac:dyDescent="0.2">
      <c r="A139" s="93">
        <v>498605700</v>
      </c>
      <c r="B139" s="94" t="s">
        <v>74</v>
      </c>
      <c r="C139" s="95" t="s">
        <v>2</v>
      </c>
      <c r="D139" s="96" t="s">
        <v>12</v>
      </c>
      <c r="E139" s="97" t="s">
        <v>13</v>
      </c>
      <c r="F139" s="87">
        <f t="shared" si="22"/>
        <v>8923.0400000000009</v>
      </c>
      <c r="G139" s="88">
        <f t="shared" ref="G139:G162" si="23">ROUND(H139*(1+$G$2),2)</f>
        <v>12747.2</v>
      </c>
      <c r="H139" s="89">
        <v>12747.2</v>
      </c>
      <c r="J139" s="65"/>
    </row>
    <row r="140" spans="1:11" x14ac:dyDescent="0.2">
      <c r="A140" s="93">
        <v>498608900</v>
      </c>
      <c r="B140" s="94" t="s">
        <v>154</v>
      </c>
      <c r="C140" s="95" t="s">
        <v>277</v>
      </c>
      <c r="D140" s="96" t="s">
        <v>12</v>
      </c>
      <c r="E140" s="97" t="s">
        <v>13</v>
      </c>
      <c r="F140" s="87">
        <f t="shared" si="22"/>
        <v>2248.96</v>
      </c>
      <c r="G140" s="88">
        <f t="shared" si="23"/>
        <v>3212.8</v>
      </c>
      <c r="H140" s="89">
        <v>3212.8</v>
      </c>
      <c r="J140" s="65"/>
    </row>
    <row r="141" spans="1:11" x14ac:dyDescent="0.2">
      <c r="A141" s="93">
        <v>498610100</v>
      </c>
      <c r="B141" s="94" t="s">
        <v>130</v>
      </c>
      <c r="C141" s="95" t="s">
        <v>292</v>
      </c>
      <c r="D141" s="96" t="s">
        <v>12</v>
      </c>
      <c r="E141" s="97" t="s">
        <v>13</v>
      </c>
      <c r="F141" s="87">
        <f t="shared" si="22"/>
        <v>4465.4399999999996</v>
      </c>
      <c r="G141" s="88">
        <f t="shared" si="23"/>
        <v>6379.2</v>
      </c>
      <c r="H141" s="89">
        <v>6379.2</v>
      </c>
      <c r="J141" s="65"/>
    </row>
    <row r="142" spans="1:11" x14ac:dyDescent="0.2">
      <c r="A142" s="93">
        <v>498616100</v>
      </c>
      <c r="B142" s="94" t="s">
        <v>215</v>
      </c>
      <c r="C142" s="95" t="s">
        <v>279</v>
      </c>
      <c r="D142" s="96" t="s">
        <v>12</v>
      </c>
      <c r="E142" s="97" t="s">
        <v>13</v>
      </c>
      <c r="F142" s="87">
        <f t="shared" si="22"/>
        <v>655.20000000000005</v>
      </c>
      <c r="G142" s="88">
        <f t="shared" si="23"/>
        <v>936</v>
      </c>
      <c r="H142" s="89">
        <v>936</v>
      </c>
      <c r="J142" s="65"/>
    </row>
    <row r="143" spans="1:11" x14ac:dyDescent="0.2">
      <c r="A143" s="93">
        <v>498600100</v>
      </c>
      <c r="B143" s="94" t="s">
        <v>93</v>
      </c>
      <c r="C143" s="95" t="s">
        <v>276</v>
      </c>
      <c r="D143" s="96" t="s">
        <v>12</v>
      </c>
      <c r="E143" s="97" t="s">
        <v>13</v>
      </c>
      <c r="F143" s="87">
        <f t="shared" si="22"/>
        <v>2785.44</v>
      </c>
      <c r="G143" s="88">
        <f t="shared" si="23"/>
        <v>3979.2</v>
      </c>
      <c r="H143" s="89">
        <v>3979.2</v>
      </c>
      <c r="J143" s="65"/>
    </row>
    <row r="144" spans="1:11" x14ac:dyDescent="0.2">
      <c r="A144" s="93">
        <v>498600200</v>
      </c>
      <c r="B144" s="94" t="s">
        <v>79</v>
      </c>
      <c r="C144" s="95" t="s">
        <v>266</v>
      </c>
      <c r="D144" s="96" t="s">
        <v>12</v>
      </c>
      <c r="E144" s="97" t="s">
        <v>13</v>
      </c>
      <c r="F144" s="87">
        <f t="shared" si="22"/>
        <v>2832.48</v>
      </c>
      <c r="G144" s="88">
        <f t="shared" si="23"/>
        <v>4046.4</v>
      </c>
      <c r="H144" s="89">
        <v>4046.4</v>
      </c>
      <c r="J144" s="65"/>
    </row>
    <row r="145" spans="1:10" x14ac:dyDescent="0.2">
      <c r="A145" s="93">
        <v>498601100</v>
      </c>
      <c r="B145" s="94" t="s">
        <v>98</v>
      </c>
      <c r="C145" s="95" t="s">
        <v>266</v>
      </c>
      <c r="D145" s="96" t="s">
        <v>12</v>
      </c>
      <c r="E145" s="97" t="s">
        <v>13</v>
      </c>
      <c r="F145" s="87">
        <f t="shared" si="22"/>
        <v>1631.84</v>
      </c>
      <c r="G145" s="88">
        <f t="shared" si="23"/>
        <v>2331.1999999999998</v>
      </c>
      <c r="H145" s="89">
        <v>2331.1999999999998</v>
      </c>
      <c r="J145" s="65"/>
    </row>
    <row r="146" spans="1:10" x14ac:dyDescent="0.2">
      <c r="A146" s="93">
        <v>498611900</v>
      </c>
      <c r="B146" s="94" t="s">
        <v>162</v>
      </c>
      <c r="C146" s="95" t="s">
        <v>302</v>
      </c>
      <c r="D146" s="96" t="s">
        <v>12</v>
      </c>
      <c r="E146" s="97" t="s">
        <v>13</v>
      </c>
      <c r="F146" s="87">
        <f t="shared" si="22"/>
        <v>4828.32</v>
      </c>
      <c r="G146" s="88">
        <f t="shared" si="23"/>
        <v>6897.6</v>
      </c>
      <c r="H146" s="89">
        <v>6897.6</v>
      </c>
      <c r="J146" s="65"/>
    </row>
    <row r="147" spans="1:10" x14ac:dyDescent="0.2">
      <c r="A147" s="93">
        <v>498613700</v>
      </c>
      <c r="B147" s="94" t="s">
        <v>181</v>
      </c>
      <c r="C147" s="95" t="s">
        <v>179</v>
      </c>
      <c r="D147" s="96" t="s">
        <v>12</v>
      </c>
      <c r="E147" s="97" t="s">
        <v>13</v>
      </c>
      <c r="F147" s="87">
        <f t="shared" si="22"/>
        <v>1092</v>
      </c>
      <c r="G147" s="88">
        <f t="shared" si="23"/>
        <v>1560</v>
      </c>
      <c r="H147" s="89">
        <v>1560</v>
      </c>
      <c r="J147" s="65"/>
    </row>
    <row r="148" spans="1:10" x14ac:dyDescent="0.2">
      <c r="A148" s="109">
        <v>648000004</v>
      </c>
      <c r="B148" s="94" t="s">
        <v>186</v>
      </c>
      <c r="C148" s="95" t="s">
        <v>179</v>
      </c>
      <c r="D148" s="96" t="s">
        <v>12</v>
      </c>
      <c r="E148" s="97" t="s">
        <v>13</v>
      </c>
      <c r="F148" s="87">
        <f t="shared" si="22"/>
        <v>956.48</v>
      </c>
      <c r="G148" s="88">
        <f t="shared" si="23"/>
        <v>1366.4</v>
      </c>
      <c r="H148" s="89">
        <v>1366.4</v>
      </c>
      <c r="J148" s="65"/>
    </row>
    <row r="149" spans="1:10" x14ac:dyDescent="0.2">
      <c r="A149" s="93">
        <v>498613900</v>
      </c>
      <c r="B149" s="94" t="s">
        <v>223</v>
      </c>
      <c r="C149" s="95" t="s">
        <v>248</v>
      </c>
      <c r="D149" s="96" t="s">
        <v>12</v>
      </c>
      <c r="E149" s="97" t="s">
        <v>13</v>
      </c>
      <c r="F149" s="87">
        <f t="shared" ref="F149:F162" si="24">IF($G$3=0%,"-",ROUND(G149*(1-$G$3),2))</f>
        <v>63.28</v>
      </c>
      <c r="G149" s="88">
        <f t="shared" si="23"/>
        <v>90.4</v>
      </c>
      <c r="H149" s="89">
        <v>90.4</v>
      </c>
      <c r="J149" s="65"/>
    </row>
    <row r="150" spans="1:10" x14ac:dyDescent="0.2">
      <c r="A150" s="93">
        <v>498614000</v>
      </c>
      <c r="B150" s="94" t="s">
        <v>224</v>
      </c>
      <c r="C150" s="95" t="s">
        <v>249</v>
      </c>
      <c r="D150" s="96" t="s">
        <v>12</v>
      </c>
      <c r="E150" s="97" t="s">
        <v>13</v>
      </c>
      <c r="F150" s="87">
        <f t="shared" si="24"/>
        <v>160.72</v>
      </c>
      <c r="G150" s="88">
        <f t="shared" si="23"/>
        <v>229.6</v>
      </c>
      <c r="H150" s="89">
        <v>229.60000000000002</v>
      </c>
      <c r="J150" s="65"/>
    </row>
    <row r="151" spans="1:10" x14ac:dyDescent="0.2">
      <c r="A151" s="93">
        <v>498614100</v>
      </c>
      <c r="B151" s="94" t="s">
        <v>225</v>
      </c>
      <c r="C151" s="95" t="s">
        <v>250</v>
      </c>
      <c r="D151" s="96" t="s">
        <v>12</v>
      </c>
      <c r="E151" s="97" t="s">
        <v>13</v>
      </c>
      <c r="F151" s="87">
        <f t="shared" si="24"/>
        <v>96.32</v>
      </c>
      <c r="G151" s="88">
        <f t="shared" si="23"/>
        <v>137.6</v>
      </c>
      <c r="H151" s="89">
        <v>137.6</v>
      </c>
      <c r="J151" s="65"/>
    </row>
    <row r="152" spans="1:10" x14ac:dyDescent="0.2">
      <c r="A152" s="93">
        <v>498614200</v>
      </c>
      <c r="B152" s="94" t="s">
        <v>226</v>
      </c>
      <c r="C152" s="95" t="s">
        <v>251</v>
      </c>
      <c r="D152" s="96" t="s">
        <v>12</v>
      </c>
      <c r="E152" s="97" t="s">
        <v>13</v>
      </c>
      <c r="F152" s="87">
        <f t="shared" si="24"/>
        <v>513.52</v>
      </c>
      <c r="G152" s="88">
        <f t="shared" si="23"/>
        <v>733.6</v>
      </c>
      <c r="H152" s="89">
        <v>733.6</v>
      </c>
      <c r="J152" s="65"/>
    </row>
    <row r="153" spans="1:10" x14ac:dyDescent="0.2">
      <c r="A153" s="93">
        <v>498614300</v>
      </c>
      <c r="B153" s="94" t="s">
        <v>227</v>
      </c>
      <c r="C153" s="95" t="s">
        <v>252</v>
      </c>
      <c r="D153" s="96" t="s">
        <v>12</v>
      </c>
      <c r="E153" s="97" t="s">
        <v>13</v>
      </c>
      <c r="F153" s="87">
        <f t="shared" si="24"/>
        <v>57.68</v>
      </c>
      <c r="G153" s="88">
        <f t="shared" si="23"/>
        <v>82.4</v>
      </c>
      <c r="H153" s="89">
        <v>82.4</v>
      </c>
      <c r="J153" s="65"/>
    </row>
    <row r="154" spans="1:10" x14ac:dyDescent="0.2">
      <c r="A154" s="93">
        <v>498614400</v>
      </c>
      <c r="B154" s="94" t="s">
        <v>228</v>
      </c>
      <c r="C154" s="95" t="s">
        <v>253</v>
      </c>
      <c r="D154" s="96" t="s">
        <v>12</v>
      </c>
      <c r="E154" s="97" t="s">
        <v>13</v>
      </c>
      <c r="F154" s="87">
        <f t="shared" si="24"/>
        <v>273.27999999999997</v>
      </c>
      <c r="G154" s="88">
        <f t="shared" si="23"/>
        <v>390.4</v>
      </c>
      <c r="H154" s="89">
        <v>390.4</v>
      </c>
      <c r="J154" s="65"/>
    </row>
    <row r="155" spans="1:10" x14ac:dyDescent="0.2">
      <c r="A155" s="93">
        <v>498614500</v>
      </c>
      <c r="B155" s="94" t="s">
        <v>229</v>
      </c>
      <c r="C155" s="95" t="s">
        <v>254</v>
      </c>
      <c r="D155" s="96" t="s">
        <v>12</v>
      </c>
      <c r="E155" s="97" t="s">
        <v>13</v>
      </c>
      <c r="F155" s="87">
        <f t="shared" si="24"/>
        <v>1316.56</v>
      </c>
      <c r="G155" s="88">
        <f t="shared" si="23"/>
        <v>1880.8</v>
      </c>
      <c r="H155" s="89">
        <v>1880.8000000000002</v>
      </c>
      <c r="J155" s="65"/>
    </row>
    <row r="156" spans="1:10" x14ac:dyDescent="0.2">
      <c r="A156" s="93">
        <v>498614600</v>
      </c>
      <c r="B156" s="94" t="s">
        <v>230</v>
      </c>
      <c r="C156" s="95" t="s">
        <v>255</v>
      </c>
      <c r="D156" s="96" t="s">
        <v>12</v>
      </c>
      <c r="E156" s="97" t="s">
        <v>13</v>
      </c>
      <c r="F156" s="87">
        <f t="shared" si="24"/>
        <v>25.76</v>
      </c>
      <c r="G156" s="88">
        <f t="shared" si="23"/>
        <v>36.799999999999997</v>
      </c>
      <c r="H156" s="89">
        <v>36.800000000000004</v>
      </c>
      <c r="J156" s="65"/>
    </row>
    <row r="157" spans="1:10" x14ac:dyDescent="0.2">
      <c r="A157" s="93">
        <v>498614700</v>
      </c>
      <c r="B157" s="94" t="s">
        <v>231</v>
      </c>
      <c r="C157" s="95" t="s">
        <v>256</v>
      </c>
      <c r="D157" s="96" t="s">
        <v>12</v>
      </c>
      <c r="E157" s="97" t="s">
        <v>13</v>
      </c>
      <c r="F157" s="87">
        <f t="shared" si="24"/>
        <v>64.400000000000006</v>
      </c>
      <c r="G157" s="88">
        <f t="shared" si="23"/>
        <v>92</v>
      </c>
      <c r="H157" s="89">
        <v>92</v>
      </c>
      <c r="J157" s="65"/>
    </row>
    <row r="158" spans="1:10" x14ac:dyDescent="0.2">
      <c r="A158" s="93">
        <v>498614800</v>
      </c>
      <c r="B158" s="94" t="s">
        <v>232</v>
      </c>
      <c r="C158" s="95" t="s">
        <v>257</v>
      </c>
      <c r="D158" s="96" t="s">
        <v>12</v>
      </c>
      <c r="E158" s="97" t="s">
        <v>13</v>
      </c>
      <c r="F158" s="87">
        <f t="shared" si="24"/>
        <v>320.88</v>
      </c>
      <c r="G158" s="88">
        <f t="shared" si="23"/>
        <v>458.4</v>
      </c>
      <c r="H158" s="89">
        <v>458.40000000000003</v>
      </c>
      <c r="J158" s="65"/>
    </row>
    <row r="159" spans="1:10" x14ac:dyDescent="0.2">
      <c r="A159" s="93">
        <v>498614900</v>
      </c>
      <c r="B159" s="94" t="s">
        <v>233</v>
      </c>
      <c r="C159" s="95" t="s">
        <v>258</v>
      </c>
      <c r="D159" s="96" t="s">
        <v>12</v>
      </c>
      <c r="E159" s="97" t="s">
        <v>13</v>
      </c>
      <c r="F159" s="87">
        <f t="shared" si="24"/>
        <v>16.239999999999998</v>
      </c>
      <c r="G159" s="88">
        <f t="shared" si="23"/>
        <v>23.2</v>
      </c>
      <c r="H159" s="89">
        <v>23.2</v>
      </c>
      <c r="J159" s="65"/>
    </row>
    <row r="160" spans="1:10" x14ac:dyDescent="0.2">
      <c r="A160" s="93">
        <v>498615000</v>
      </c>
      <c r="B160" s="94" t="s">
        <v>234</v>
      </c>
      <c r="C160" s="95" t="s">
        <v>259</v>
      </c>
      <c r="D160" s="96" t="s">
        <v>12</v>
      </c>
      <c r="E160" s="97" t="s">
        <v>13</v>
      </c>
      <c r="F160" s="87">
        <f t="shared" si="24"/>
        <v>225.68</v>
      </c>
      <c r="G160" s="88">
        <f t="shared" si="23"/>
        <v>322.39999999999998</v>
      </c>
      <c r="H160" s="89">
        <v>322.40000000000003</v>
      </c>
      <c r="J160" s="65"/>
    </row>
    <row r="161" spans="1:10" x14ac:dyDescent="0.2">
      <c r="A161" s="93">
        <v>498615100</v>
      </c>
      <c r="B161" s="94" t="s">
        <v>235</v>
      </c>
      <c r="C161" s="95" t="s">
        <v>260</v>
      </c>
      <c r="D161" s="96" t="s">
        <v>12</v>
      </c>
      <c r="E161" s="97" t="s">
        <v>13</v>
      </c>
      <c r="F161" s="87">
        <f t="shared" si="24"/>
        <v>96.32</v>
      </c>
      <c r="G161" s="88">
        <f t="shared" si="23"/>
        <v>137.6</v>
      </c>
      <c r="H161" s="89">
        <v>137.6</v>
      </c>
      <c r="J161" s="65"/>
    </row>
    <row r="162" spans="1:10" x14ac:dyDescent="0.2">
      <c r="A162" s="93">
        <v>498615200</v>
      </c>
      <c r="B162" s="94" t="s">
        <v>236</v>
      </c>
      <c r="C162" s="95" t="s">
        <v>261</v>
      </c>
      <c r="D162" s="96" t="s">
        <v>12</v>
      </c>
      <c r="E162" s="97" t="s">
        <v>13</v>
      </c>
      <c r="F162" s="87">
        <f t="shared" si="24"/>
        <v>481.6</v>
      </c>
      <c r="G162" s="88">
        <f t="shared" si="23"/>
        <v>688</v>
      </c>
      <c r="H162" s="89">
        <v>688</v>
      </c>
      <c r="J162" s="65"/>
    </row>
    <row r="163" spans="1:10" ht="15" x14ac:dyDescent="0.25">
      <c r="A163"/>
      <c r="B163"/>
      <c r="C163"/>
      <c r="D163"/>
      <c r="E163"/>
      <c r="F163"/>
      <c r="G163"/>
      <c r="H163"/>
    </row>
    <row r="164" spans="1:10" ht="15" x14ac:dyDescent="0.25">
      <c r="A164"/>
      <c r="B164"/>
      <c r="C164"/>
      <c r="D164"/>
      <c r="E164"/>
      <c r="F164"/>
      <c r="G164"/>
      <c r="H164"/>
    </row>
    <row r="165" spans="1:10" ht="15" x14ac:dyDescent="0.25">
      <c r="A165"/>
      <c r="B165"/>
      <c r="C165"/>
      <c r="D165"/>
      <c r="E165"/>
      <c r="F165"/>
      <c r="G165"/>
      <c r="H165"/>
    </row>
    <row r="166" spans="1:10" ht="15" x14ac:dyDescent="0.25">
      <c r="A166"/>
      <c r="B166"/>
      <c r="C166"/>
      <c r="D166"/>
      <c r="E166"/>
      <c r="F166"/>
      <c r="G166"/>
      <c r="H166"/>
    </row>
    <row r="167" spans="1:10" ht="15" x14ac:dyDescent="0.25">
      <c r="A167"/>
      <c r="B167"/>
      <c r="C167"/>
      <c r="D167"/>
      <c r="E167"/>
      <c r="F167"/>
      <c r="G167"/>
      <c r="H167"/>
    </row>
    <row r="168" spans="1:10" ht="15" x14ac:dyDescent="0.25">
      <c r="A168"/>
      <c r="B168"/>
      <c r="C168"/>
      <c r="D168"/>
      <c r="E168"/>
      <c r="F168"/>
      <c r="G168"/>
      <c r="H168"/>
    </row>
    <row r="169" spans="1:10" ht="15" x14ac:dyDescent="0.25">
      <c r="A169"/>
      <c r="B169"/>
      <c r="C169"/>
      <c r="D169"/>
      <c r="E169"/>
      <c r="F169"/>
      <c r="G169"/>
      <c r="H169"/>
    </row>
    <row r="170" spans="1:10" ht="15" x14ac:dyDescent="0.25">
      <c r="A170"/>
      <c r="B170"/>
      <c r="C170"/>
      <c r="D170"/>
      <c r="E170"/>
      <c r="F170"/>
      <c r="G170"/>
      <c r="H170"/>
    </row>
    <row r="171" spans="1:10" ht="15" x14ac:dyDescent="0.25">
      <c r="A171"/>
      <c r="B171"/>
      <c r="C171"/>
      <c r="D171"/>
      <c r="E171"/>
      <c r="F171"/>
      <c r="G171"/>
      <c r="H171"/>
    </row>
    <row r="172" spans="1:10" ht="15" x14ac:dyDescent="0.25">
      <c r="A172"/>
      <c r="B172"/>
      <c r="C172"/>
      <c r="D172"/>
      <c r="E172"/>
      <c r="F172"/>
      <c r="G172"/>
      <c r="H172"/>
    </row>
    <row r="173" spans="1:10" ht="15" x14ac:dyDescent="0.25">
      <c r="A173"/>
      <c r="B173"/>
      <c r="C173"/>
      <c r="D173"/>
      <c r="E173"/>
      <c r="F173"/>
      <c r="G173"/>
      <c r="H173"/>
    </row>
    <row r="174" spans="1:10" ht="15" x14ac:dyDescent="0.25">
      <c r="A174"/>
      <c r="B174"/>
      <c r="C174"/>
      <c r="D174"/>
      <c r="E174"/>
      <c r="F174"/>
      <c r="G174"/>
      <c r="H174"/>
    </row>
    <row r="175" spans="1:10" ht="15" x14ac:dyDescent="0.25">
      <c r="A175"/>
      <c r="B175"/>
      <c r="C175"/>
      <c r="D175"/>
      <c r="E175"/>
      <c r="F175"/>
      <c r="G175"/>
      <c r="H175"/>
    </row>
    <row r="176" spans="1:10" ht="15" x14ac:dyDescent="0.25">
      <c r="A176"/>
      <c r="B176"/>
      <c r="C176"/>
      <c r="D176"/>
      <c r="E176"/>
      <c r="F176"/>
      <c r="G176"/>
      <c r="H176"/>
    </row>
    <row r="177" spans="1:8" ht="15" x14ac:dyDescent="0.25">
      <c r="A177"/>
      <c r="B177"/>
      <c r="C177"/>
      <c r="D177"/>
      <c r="E177"/>
      <c r="F177"/>
      <c r="G177"/>
      <c r="H177"/>
    </row>
    <row r="178" spans="1:8" ht="15" x14ac:dyDescent="0.25">
      <c r="A178"/>
      <c r="B178"/>
      <c r="C178"/>
      <c r="D178"/>
      <c r="E178"/>
      <c r="F178"/>
      <c r="G178"/>
      <c r="H178"/>
    </row>
    <row r="179" spans="1:8" ht="15" x14ac:dyDescent="0.25">
      <c r="A179"/>
      <c r="B179"/>
      <c r="C179"/>
      <c r="D179"/>
      <c r="E179"/>
      <c r="F179"/>
      <c r="G179"/>
      <c r="H179"/>
    </row>
    <row r="180" spans="1:8" ht="15" x14ac:dyDescent="0.25">
      <c r="A180"/>
      <c r="B180"/>
      <c r="C180"/>
      <c r="D180"/>
      <c r="E180"/>
      <c r="F180"/>
      <c r="G180"/>
      <c r="H180"/>
    </row>
    <row r="181" spans="1:8" ht="15" x14ac:dyDescent="0.25">
      <c r="A181"/>
      <c r="B181"/>
      <c r="C181"/>
      <c r="D181"/>
      <c r="E181"/>
      <c r="F181"/>
      <c r="G181"/>
      <c r="H181"/>
    </row>
    <row r="182" spans="1:8" ht="15" x14ac:dyDescent="0.25">
      <c r="A182"/>
      <c r="B182"/>
      <c r="C182"/>
      <c r="D182"/>
      <c r="E182"/>
      <c r="F182"/>
      <c r="G182"/>
      <c r="H182"/>
    </row>
    <row r="183" spans="1:8" ht="15" x14ac:dyDescent="0.25">
      <c r="A183"/>
      <c r="B183"/>
      <c r="C183"/>
      <c r="D183"/>
      <c r="E183"/>
      <c r="F183"/>
      <c r="G183"/>
      <c r="H183"/>
    </row>
    <row r="184" spans="1:8" ht="15" x14ac:dyDescent="0.25">
      <c r="A184"/>
      <c r="B184"/>
      <c r="C184"/>
      <c r="D184"/>
      <c r="E184"/>
      <c r="F184"/>
      <c r="G184"/>
      <c r="H184"/>
    </row>
    <row r="185" spans="1:8" ht="15" x14ac:dyDescent="0.25">
      <c r="A185"/>
      <c r="B185"/>
      <c r="C185"/>
      <c r="D185"/>
      <c r="E185"/>
      <c r="F185"/>
      <c r="G185"/>
      <c r="H185"/>
    </row>
    <row r="186" spans="1:8" ht="15" x14ac:dyDescent="0.25">
      <c r="A186"/>
      <c r="B186"/>
      <c r="C186"/>
      <c r="D186"/>
      <c r="E186"/>
      <c r="F186"/>
      <c r="G186"/>
      <c r="H186"/>
    </row>
    <row r="187" spans="1:8" ht="15" x14ac:dyDescent="0.25">
      <c r="A187"/>
      <c r="B187"/>
      <c r="C187"/>
      <c r="D187"/>
      <c r="E187"/>
      <c r="F187"/>
      <c r="G187"/>
      <c r="H187"/>
    </row>
    <row r="188" spans="1:8" ht="15" x14ac:dyDescent="0.25">
      <c r="A188"/>
      <c r="B188"/>
      <c r="C188"/>
      <c r="D188"/>
      <c r="E188"/>
      <c r="F188"/>
      <c r="G188"/>
      <c r="H188"/>
    </row>
    <row r="189" spans="1:8" ht="15" x14ac:dyDescent="0.25">
      <c r="A189"/>
      <c r="B189"/>
      <c r="C189"/>
      <c r="D189"/>
      <c r="E189"/>
      <c r="F189"/>
      <c r="G189"/>
      <c r="H189"/>
    </row>
  </sheetData>
  <mergeCells count="3">
    <mergeCell ref="D2:F2"/>
    <mergeCell ref="D3:F3"/>
    <mergeCell ref="A1:B1"/>
  </mergeCells>
  <conditionalFormatting sqref="B190:B65556 B2:B5">
    <cfRule type="duplicateValues" dxfId="39" priority="155" stopIfTrue="1"/>
  </conditionalFormatting>
  <conditionalFormatting sqref="B163:B1048576 B2:B5">
    <cfRule type="duplicateValues" dxfId="38" priority="53"/>
    <cfRule type="duplicateValues" dxfId="37" priority="54"/>
  </conditionalFormatting>
  <conditionalFormatting sqref="B163:B1048576 B1:B5">
    <cfRule type="duplicateValues" dxfId="36" priority="49"/>
  </conditionalFormatting>
  <conditionalFormatting sqref="B6:B18 B20:B69 B74:B127 B130:B148">
    <cfRule type="duplicateValues" dxfId="35" priority="160" stopIfTrue="1"/>
  </conditionalFormatting>
  <conditionalFormatting sqref="B6:B18 B20:B69 B74:B127 B130:B148">
    <cfRule type="duplicateValues" dxfId="34" priority="162"/>
    <cfRule type="duplicateValues" dxfId="33" priority="163"/>
  </conditionalFormatting>
  <conditionalFormatting sqref="B6:B18 B20:B69 B74:B127 B130:B148">
    <cfRule type="duplicateValues" dxfId="32" priority="166"/>
  </conditionalFormatting>
  <conditionalFormatting sqref="B149:B162">
    <cfRule type="duplicateValues" dxfId="31" priority="30" stopIfTrue="1"/>
  </conditionalFormatting>
  <conditionalFormatting sqref="B149:B162">
    <cfRule type="duplicateValues" dxfId="30" priority="31"/>
    <cfRule type="duplicateValues" dxfId="29" priority="32"/>
  </conditionalFormatting>
  <conditionalFormatting sqref="B149:B162">
    <cfRule type="duplicateValues" dxfId="28" priority="33"/>
  </conditionalFormatting>
  <conditionalFormatting sqref="B19">
    <cfRule type="duplicateValues" dxfId="27" priority="25" stopIfTrue="1"/>
  </conditionalFormatting>
  <conditionalFormatting sqref="B19">
    <cfRule type="duplicateValues" dxfId="26" priority="26"/>
    <cfRule type="duplicateValues" dxfId="25" priority="27"/>
  </conditionalFormatting>
  <conditionalFormatting sqref="B19">
    <cfRule type="duplicateValues" dxfId="24" priority="28"/>
  </conditionalFormatting>
  <conditionalFormatting sqref="B70">
    <cfRule type="duplicateValues" dxfId="23" priority="21" stopIfTrue="1"/>
  </conditionalFormatting>
  <conditionalFormatting sqref="B70">
    <cfRule type="duplicateValues" dxfId="22" priority="22"/>
    <cfRule type="duplicateValues" dxfId="21" priority="23"/>
  </conditionalFormatting>
  <conditionalFormatting sqref="B70">
    <cfRule type="duplicateValues" dxfId="20" priority="24"/>
  </conditionalFormatting>
  <conditionalFormatting sqref="B71">
    <cfRule type="duplicateValues" dxfId="19" priority="17" stopIfTrue="1"/>
  </conditionalFormatting>
  <conditionalFormatting sqref="B71">
    <cfRule type="duplicateValues" dxfId="18" priority="18"/>
    <cfRule type="duplicateValues" dxfId="17" priority="19"/>
  </conditionalFormatting>
  <conditionalFormatting sqref="B71">
    <cfRule type="duplicateValues" dxfId="16" priority="20"/>
  </conditionalFormatting>
  <conditionalFormatting sqref="B73">
    <cfRule type="duplicateValues" dxfId="15" priority="13" stopIfTrue="1"/>
  </conditionalFormatting>
  <conditionalFormatting sqref="B73">
    <cfRule type="duplicateValues" dxfId="14" priority="14"/>
    <cfRule type="duplicateValues" dxfId="13" priority="15"/>
  </conditionalFormatting>
  <conditionalFormatting sqref="B73">
    <cfRule type="duplicateValues" dxfId="12" priority="16"/>
  </conditionalFormatting>
  <conditionalFormatting sqref="B72">
    <cfRule type="duplicateValues" dxfId="11" priority="9" stopIfTrue="1"/>
  </conditionalFormatting>
  <conditionalFormatting sqref="B72">
    <cfRule type="duplicateValues" dxfId="10" priority="10"/>
    <cfRule type="duplicateValues" dxfId="9" priority="11"/>
  </conditionalFormatting>
  <conditionalFormatting sqref="B72">
    <cfRule type="duplicateValues" dxfId="8" priority="12"/>
  </conditionalFormatting>
  <conditionalFormatting sqref="B129">
    <cfRule type="duplicateValues" dxfId="7" priority="5" stopIfTrue="1"/>
  </conditionalFormatting>
  <conditionalFormatting sqref="B129">
    <cfRule type="duplicateValues" dxfId="6" priority="6"/>
    <cfRule type="duplicateValues" dxfId="5" priority="7"/>
  </conditionalFormatting>
  <conditionalFormatting sqref="B129">
    <cfRule type="duplicateValues" dxfId="4" priority="8"/>
  </conditionalFormatting>
  <conditionalFormatting sqref="B128">
    <cfRule type="duplicateValues" dxfId="3" priority="1" stopIfTrue="1"/>
  </conditionalFormatting>
  <conditionalFormatting sqref="B128">
    <cfRule type="duplicateValues" dxfId="2" priority="2"/>
    <cfRule type="duplicateValues" dxfId="1" priority="3"/>
  </conditionalFormatting>
  <conditionalFormatting sqref="B128">
    <cfRule type="duplicateValues" dxfId="0" priority="4"/>
  </conditionalFormatting>
  <hyperlinks>
    <hyperlink ref="A1" location="Содержание!A1" display="назад к содержанию"/>
  </hyperlinks>
  <pageMargins left="0.7" right="0.7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3"/>
  <sheetViews>
    <sheetView view="pageBreakPreview" zoomScale="85" zoomScaleNormal="70" zoomScaleSheetLayoutView="85" workbookViewId="0">
      <selection activeCell="F1" sqref="F1:F1048576"/>
    </sheetView>
  </sheetViews>
  <sheetFormatPr defaultRowHeight="15" x14ac:dyDescent="0.25"/>
  <cols>
    <col min="1" max="1" width="36.5703125" customWidth="1"/>
    <col min="2" max="2" width="13" customWidth="1"/>
    <col min="3" max="3" width="14.28515625" customWidth="1"/>
    <col min="4" max="4" width="20" customWidth="1"/>
    <col min="5" max="5" width="17.42578125" customWidth="1"/>
  </cols>
  <sheetData>
    <row r="1" spans="1:15" x14ac:dyDescent="0.25">
      <c r="A1" s="64" t="s">
        <v>161</v>
      </c>
      <c r="B1" s="23"/>
      <c r="C1" s="1"/>
      <c r="D1" s="1"/>
      <c r="E1" s="2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x14ac:dyDescent="0.25">
      <c r="A2" s="3"/>
      <c r="B2" s="23"/>
      <c r="C2" s="1"/>
      <c r="D2" s="1"/>
      <c r="E2" s="2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x14ac:dyDescent="0.25">
      <c r="A3" s="3"/>
      <c r="B3" s="23"/>
      <c r="C3" s="1"/>
      <c r="D3" s="1"/>
      <c r="E3" s="2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x14ac:dyDescent="0.25">
      <c r="A4" s="14" t="s">
        <v>175</v>
      </c>
      <c r="B4" s="14"/>
      <c r="C4" s="15"/>
      <c r="D4" s="15"/>
      <c r="E4" s="2"/>
      <c r="F4" s="66"/>
      <c r="G4" s="66"/>
      <c r="H4" s="66"/>
      <c r="I4" s="66"/>
      <c r="J4" s="66"/>
      <c r="K4" s="66"/>
      <c r="L4" s="66"/>
      <c r="M4" s="66"/>
      <c r="N4" s="66"/>
      <c r="O4" s="66"/>
    </row>
    <row r="5" spans="1:15" x14ac:dyDescent="0.25">
      <c r="A5" s="14"/>
      <c r="B5" s="14"/>
      <c r="C5" s="15"/>
      <c r="D5" s="15"/>
      <c r="E5" s="2"/>
      <c r="F5" s="66"/>
      <c r="G5" s="66"/>
      <c r="H5" s="66"/>
      <c r="I5" s="66"/>
      <c r="J5" s="66"/>
      <c r="K5" s="66"/>
      <c r="L5" s="66"/>
      <c r="M5" s="66"/>
      <c r="N5" s="66"/>
      <c r="O5" s="66"/>
    </row>
    <row r="6" spans="1:15" x14ac:dyDescent="0.25">
      <c r="A6" s="14"/>
      <c r="B6" s="14"/>
      <c r="C6" s="15"/>
      <c r="D6" s="15"/>
      <c r="E6" s="2"/>
      <c r="F6" s="66"/>
      <c r="G6" s="66"/>
      <c r="H6" s="66"/>
      <c r="I6" s="66"/>
      <c r="J6" s="66"/>
      <c r="K6" s="66"/>
      <c r="L6" s="66"/>
      <c r="M6" s="66"/>
      <c r="N6" s="66"/>
      <c r="O6" s="66"/>
    </row>
    <row r="7" spans="1:15" x14ac:dyDescent="0.25">
      <c r="A7" s="14"/>
      <c r="B7" s="14"/>
      <c r="C7" s="15"/>
      <c r="D7" s="15"/>
      <c r="E7" s="2"/>
      <c r="F7" s="66"/>
      <c r="G7" s="66"/>
      <c r="H7" s="66"/>
      <c r="I7" s="66"/>
      <c r="J7" s="66"/>
      <c r="K7" s="66"/>
      <c r="L7" s="66"/>
      <c r="M7" s="66"/>
      <c r="N7" s="66"/>
      <c r="O7" s="66"/>
    </row>
    <row r="8" spans="1:15" x14ac:dyDescent="0.25">
      <c r="A8" s="14"/>
      <c r="B8" s="14"/>
      <c r="C8" s="15"/>
      <c r="D8" s="15"/>
      <c r="E8" s="2"/>
      <c r="F8" s="66"/>
      <c r="G8" s="66"/>
      <c r="H8" s="66"/>
      <c r="I8" s="66"/>
      <c r="J8" s="66"/>
      <c r="K8" s="66"/>
      <c r="L8" s="66"/>
      <c r="M8" s="66"/>
      <c r="N8" s="66"/>
      <c r="O8" s="66"/>
    </row>
    <row r="9" spans="1:15" x14ac:dyDescent="0.25">
      <c r="A9" s="14"/>
      <c r="B9" s="14"/>
      <c r="C9" s="15"/>
      <c r="D9" s="15"/>
      <c r="E9" s="2"/>
      <c r="F9" s="66"/>
      <c r="G9" s="66"/>
      <c r="H9" s="66"/>
      <c r="I9" s="66"/>
      <c r="J9" s="66"/>
      <c r="K9" s="66"/>
      <c r="L9" s="66"/>
      <c r="M9" s="66"/>
      <c r="N9" s="66"/>
      <c r="O9" s="66"/>
    </row>
    <row r="10" spans="1:15" x14ac:dyDescent="0.25">
      <c r="A10" s="3"/>
      <c r="B10" s="23"/>
      <c r="C10" s="1"/>
      <c r="D10" s="1"/>
      <c r="E10" s="2"/>
      <c r="F10" s="66"/>
      <c r="G10" s="66"/>
      <c r="H10" s="66"/>
      <c r="I10" s="66"/>
      <c r="J10" s="66"/>
      <c r="K10" s="66"/>
      <c r="L10" s="66"/>
      <c r="M10" s="66"/>
      <c r="N10" s="66"/>
      <c r="O10" s="66"/>
    </row>
    <row r="11" spans="1:15" ht="38.25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66"/>
      <c r="G11" s="66"/>
      <c r="H11" s="66"/>
      <c r="I11" s="66"/>
      <c r="J11" s="66"/>
      <c r="K11" s="66"/>
      <c r="L11" s="66"/>
      <c r="M11" s="66"/>
      <c r="N11" s="66"/>
      <c r="O11" s="66"/>
    </row>
    <row r="12" spans="1:15" x14ac:dyDescent="0.25">
      <c r="A12" s="48" t="s">
        <v>24</v>
      </c>
      <c r="B12" s="48" t="s">
        <v>163</v>
      </c>
      <c r="C12" s="49">
        <v>1</v>
      </c>
      <c r="D12" s="45">
        <v>1</v>
      </c>
      <c r="E12" s="47">
        <f>INDEX('Сводный прайс'!$B$6:$H$162,MATCH(B12,'Сводный прайс'!$B$6:$B$191,0),5)</f>
        <v>1144.6400000000001</v>
      </c>
      <c r="F12" s="66"/>
      <c r="G12" s="66"/>
      <c r="H12" s="66"/>
      <c r="I12" s="66"/>
      <c r="J12" s="66"/>
      <c r="K12" s="66"/>
      <c r="L12" s="66"/>
      <c r="M12" s="66"/>
      <c r="N12" s="66"/>
      <c r="O12" s="66"/>
    </row>
    <row r="13" spans="1:15" x14ac:dyDescent="0.25">
      <c r="A13" s="67" t="s">
        <v>242</v>
      </c>
      <c r="B13" s="67" t="s">
        <v>164</v>
      </c>
      <c r="C13" s="60">
        <v>1</v>
      </c>
      <c r="D13" s="45">
        <v>2</v>
      </c>
      <c r="E13" s="47">
        <f>INDEX('Сводный прайс'!$B$6:$H$162,MATCH(B13,'Сводный прайс'!$B$6:$B$191,0),5)</f>
        <v>973.28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5" x14ac:dyDescent="0.25">
      <c r="A14" s="67" t="s">
        <v>243</v>
      </c>
      <c r="B14" s="67" t="s">
        <v>165</v>
      </c>
      <c r="C14" s="78">
        <v>1</v>
      </c>
      <c r="D14" s="47">
        <v>3</v>
      </c>
      <c r="E14" s="47">
        <f>INDEX('Сводный прайс'!$B$6:$H$162,MATCH(B14,'Сводный прайс'!$B$6:$B$191,0),5)</f>
        <v>660.8</v>
      </c>
      <c r="F14" s="66"/>
      <c r="G14" s="66"/>
      <c r="H14" s="66"/>
      <c r="I14" s="66"/>
      <c r="J14" s="66"/>
      <c r="K14" s="66"/>
      <c r="L14" s="66"/>
      <c r="M14" s="66"/>
      <c r="N14" s="66"/>
      <c r="O14" s="66"/>
    </row>
    <row r="15" spans="1:15" x14ac:dyDescent="0.25">
      <c r="A15" s="67" t="s">
        <v>244</v>
      </c>
      <c r="B15" s="67" t="s">
        <v>166</v>
      </c>
      <c r="C15" s="60">
        <v>1</v>
      </c>
      <c r="D15" s="45">
        <v>4</v>
      </c>
      <c r="E15" s="47">
        <f>INDEX('Сводный прайс'!$B$6:$H$162,MATCH(B15,'Сводный прайс'!$B$6:$B$191,0),5)</f>
        <v>4674.88</v>
      </c>
      <c r="F15" s="66"/>
      <c r="G15" s="66"/>
      <c r="H15" s="66"/>
      <c r="I15" s="66"/>
      <c r="J15" s="66"/>
      <c r="K15" s="66"/>
      <c r="L15" s="66"/>
      <c r="M15" s="66"/>
      <c r="N15" s="66"/>
      <c r="O15" s="66"/>
    </row>
    <row r="16" spans="1:15" x14ac:dyDescent="0.25">
      <c r="A16" s="67" t="s">
        <v>25</v>
      </c>
      <c r="B16" s="67" t="s">
        <v>167</v>
      </c>
      <c r="C16" s="60">
        <v>1</v>
      </c>
      <c r="D16" s="45">
        <v>5</v>
      </c>
      <c r="E16" s="47">
        <f>INDEX('Сводный прайс'!$B$6:$H$162,MATCH(B16,'Сводный прайс'!$B$6:$B$191,0),5)</f>
        <v>7206.08</v>
      </c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 x14ac:dyDescent="0.25">
      <c r="A17" s="67" t="s">
        <v>245</v>
      </c>
      <c r="B17" s="67" t="s">
        <v>168</v>
      </c>
      <c r="C17" s="49">
        <v>1</v>
      </c>
      <c r="D17" s="45">
        <v>6</v>
      </c>
      <c r="E17" s="47">
        <f>INDEX('Сводный прайс'!$B$6:$H$162,MATCH(B17,'Сводный прайс'!$B$6:$B$191,0),5)</f>
        <v>222.88</v>
      </c>
      <c r="F17" s="66"/>
      <c r="G17" s="66"/>
      <c r="H17" s="66"/>
      <c r="I17" s="66"/>
      <c r="J17" s="66"/>
      <c r="K17" s="66"/>
      <c r="L17" s="66"/>
      <c r="M17" s="66"/>
      <c r="N17" s="66"/>
      <c r="O17" s="66"/>
    </row>
    <row r="18" spans="1:15" x14ac:dyDescent="0.25">
      <c r="A18" s="67" t="s">
        <v>26</v>
      </c>
      <c r="B18" s="67" t="s">
        <v>34</v>
      </c>
      <c r="C18" s="49">
        <v>1</v>
      </c>
      <c r="D18" s="73">
        <v>7</v>
      </c>
      <c r="E18" s="47">
        <f>INDEX('Сводный прайс'!$B$6:$H$162,MATCH(B18,'Сводный прайс'!$B$6:$B$191,0),5)</f>
        <v>2657.76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</row>
    <row r="19" spans="1:15" x14ac:dyDescent="0.25">
      <c r="A19" s="67" t="s">
        <v>246</v>
      </c>
      <c r="B19" s="67" t="s">
        <v>169</v>
      </c>
      <c r="C19" s="49">
        <v>1</v>
      </c>
      <c r="D19" s="45">
        <v>8</v>
      </c>
      <c r="E19" s="47">
        <f>INDEX('Сводный прайс'!$B$6:$H$162,MATCH(B19,'Сводный прайс'!$B$6:$B$191,0),5)</f>
        <v>286.72000000000003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x14ac:dyDescent="0.25">
      <c r="A20" s="48" t="s">
        <v>171</v>
      </c>
      <c r="B20" s="48" t="s">
        <v>170</v>
      </c>
      <c r="C20" s="49">
        <v>1</v>
      </c>
      <c r="D20" s="45">
        <v>9</v>
      </c>
      <c r="E20" s="47">
        <f>INDEX('Сводный прайс'!$B$6:$H$162,MATCH(B20,'Сводный прайс'!$B$6:$B$191,0),5)</f>
        <v>98.56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</row>
    <row r="21" spans="1:15" x14ac:dyDescent="0.25">
      <c r="A21" s="48" t="s">
        <v>247</v>
      </c>
      <c r="B21" s="48" t="s">
        <v>172</v>
      </c>
      <c r="C21" s="49">
        <v>1</v>
      </c>
      <c r="D21" s="45">
        <v>10</v>
      </c>
      <c r="E21" s="47">
        <f>INDEX('Сводный прайс'!$B$6:$H$162,MATCH(B21,'Сводный прайс'!$B$6:$B$191,0),5)</f>
        <v>631.67999999999995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</row>
    <row r="22" spans="1:15" x14ac:dyDescent="0.25">
      <c r="A22" s="67" t="s">
        <v>179</v>
      </c>
      <c r="B22" s="67" t="s">
        <v>181</v>
      </c>
      <c r="C22" s="49">
        <v>1</v>
      </c>
      <c r="D22" s="45">
        <v>11</v>
      </c>
      <c r="E22" s="47">
        <f>INDEX('Сводный прайс'!$B$6:$H$162,MATCH(B22,'Сводный прайс'!$B$6:$B$191,0),5)</f>
        <v>1092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</row>
    <row r="23" spans="1:15" x14ac:dyDescent="0.25">
      <c r="A23" s="67" t="s">
        <v>180</v>
      </c>
      <c r="B23" s="67" t="s">
        <v>182</v>
      </c>
      <c r="C23" s="49">
        <v>1</v>
      </c>
      <c r="D23" s="45">
        <v>12</v>
      </c>
      <c r="E23" s="47">
        <f>INDEX('Сводный прайс'!$B$6:$H$162,MATCH(B23,'Сводный прайс'!$B$6:$B$191,0),5)</f>
        <v>2100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</row>
    <row r="24" spans="1:15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</row>
    <row r="25" spans="1:15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  <row r="26" spans="1:15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</row>
    <row r="27" spans="1:15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</row>
    <row r="28" spans="1:15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</row>
    <row r="29" spans="1:15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5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15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1:15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1:15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</sheetData>
  <hyperlinks>
    <hyperlink ref="A1" location="Содержание!A1" display="назад к содержанию"/>
  </hyperlinks>
  <pageMargins left="0.7" right="0.7" top="0.75" bottom="0.75" header="0.3" footer="0.3"/>
  <pageSetup paperSize="9" scale="74" orientation="portrait" r:id="rId1"/>
  <colBreaks count="1" manualBreakCount="1">
    <brk id="5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4"/>
  <sheetViews>
    <sheetView view="pageBreakPreview" zoomScale="60" zoomScaleNormal="70" workbookViewId="0">
      <selection activeCell="F1" sqref="F1:F1048576"/>
    </sheetView>
  </sheetViews>
  <sheetFormatPr defaultRowHeight="15" x14ac:dyDescent="0.25"/>
  <cols>
    <col min="1" max="1" width="36.5703125" customWidth="1"/>
    <col min="2" max="2" width="13" customWidth="1"/>
    <col min="3" max="3" width="10.7109375" customWidth="1"/>
    <col min="4" max="4" width="20" customWidth="1"/>
    <col min="5" max="5" width="17.42578125" customWidth="1"/>
  </cols>
  <sheetData>
    <row r="1" spans="1:15" x14ac:dyDescent="0.25">
      <c r="A1" s="71" t="s">
        <v>161</v>
      </c>
      <c r="B1" s="23"/>
      <c r="C1" s="1"/>
      <c r="D1" s="1"/>
      <c r="E1" s="2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x14ac:dyDescent="0.25">
      <c r="A2" s="3"/>
      <c r="B2" s="23"/>
      <c r="C2" s="1"/>
      <c r="D2" s="1"/>
      <c r="E2" s="2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x14ac:dyDescent="0.25">
      <c r="A3" s="3"/>
      <c r="B3" s="23"/>
      <c r="C3" s="1"/>
      <c r="D3" s="1"/>
      <c r="E3" s="2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x14ac:dyDescent="0.25">
      <c r="A4" s="14" t="s">
        <v>183</v>
      </c>
      <c r="B4" s="14"/>
      <c r="C4" s="15"/>
      <c r="D4" s="15"/>
      <c r="E4" s="2"/>
      <c r="F4" s="66"/>
      <c r="G4" s="66"/>
      <c r="H4" s="66"/>
      <c r="I4" s="66"/>
      <c r="J4" s="66"/>
      <c r="K4" s="66"/>
      <c r="L4" s="66"/>
      <c r="M4" s="66"/>
      <c r="N4" s="66"/>
      <c r="O4" s="66"/>
    </row>
    <row r="5" spans="1:15" x14ac:dyDescent="0.25">
      <c r="A5" s="14"/>
      <c r="B5" s="14"/>
      <c r="C5" s="15"/>
      <c r="D5" s="15"/>
      <c r="E5" s="2"/>
      <c r="F5" s="66"/>
      <c r="G5" s="66"/>
      <c r="H5" s="66"/>
      <c r="I5" s="66"/>
      <c r="J5" s="66"/>
      <c r="K5" s="66"/>
      <c r="L5" s="66"/>
      <c r="M5" s="66"/>
      <c r="N5" s="66"/>
      <c r="O5" s="66"/>
    </row>
    <row r="6" spans="1:15" x14ac:dyDescent="0.25">
      <c r="A6" s="14"/>
      <c r="B6" s="14"/>
      <c r="C6" s="15"/>
      <c r="D6" s="15"/>
      <c r="E6" s="2"/>
      <c r="F6" s="66"/>
      <c r="G6" s="66"/>
      <c r="H6" s="66"/>
      <c r="I6" s="66"/>
      <c r="J6" s="66"/>
      <c r="K6" s="66"/>
      <c r="L6" s="66"/>
      <c r="M6" s="66"/>
      <c r="N6" s="66"/>
      <c r="O6" s="66"/>
    </row>
    <row r="7" spans="1:15" x14ac:dyDescent="0.25">
      <c r="A7" s="14"/>
      <c r="B7" s="14"/>
      <c r="C7" s="15"/>
      <c r="D7" s="15"/>
      <c r="E7" s="2"/>
      <c r="F7" s="66"/>
      <c r="G7" s="66"/>
      <c r="H7" s="66"/>
      <c r="I7" s="66"/>
      <c r="J7" s="66"/>
      <c r="K7" s="66"/>
      <c r="L7" s="66"/>
      <c r="M7" s="66"/>
      <c r="N7" s="66"/>
      <c r="O7" s="66"/>
    </row>
    <row r="8" spans="1:15" x14ac:dyDescent="0.25">
      <c r="A8" s="14"/>
      <c r="B8" s="14"/>
      <c r="C8" s="15"/>
      <c r="D8" s="15"/>
      <c r="E8" s="2"/>
      <c r="F8" s="66"/>
      <c r="G8" s="66"/>
      <c r="H8" s="66"/>
      <c r="I8" s="66"/>
      <c r="J8" s="66"/>
      <c r="K8" s="66"/>
      <c r="L8" s="66"/>
      <c r="M8" s="66"/>
      <c r="N8" s="66"/>
      <c r="O8" s="66"/>
    </row>
    <row r="9" spans="1:15" x14ac:dyDescent="0.25">
      <c r="A9" s="14"/>
      <c r="B9" s="14"/>
      <c r="C9" s="15"/>
      <c r="D9" s="15"/>
      <c r="E9" s="2"/>
      <c r="F9" s="66"/>
      <c r="G9" s="66"/>
      <c r="H9" s="66"/>
      <c r="I9" s="66"/>
      <c r="J9" s="66"/>
      <c r="K9" s="66"/>
      <c r="L9" s="66"/>
      <c r="M9" s="66"/>
      <c r="N9" s="66"/>
      <c r="O9" s="66"/>
    </row>
    <row r="10" spans="1:15" x14ac:dyDescent="0.25">
      <c r="A10" s="3"/>
      <c r="B10" s="23"/>
      <c r="C10" s="1"/>
      <c r="D10" s="1"/>
      <c r="E10" s="2"/>
      <c r="F10" s="66"/>
      <c r="G10" s="66"/>
      <c r="H10" s="66"/>
      <c r="I10" s="66"/>
      <c r="J10" s="66"/>
      <c r="K10" s="66"/>
      <c r="L10" s="66"/>
      <c r="M10" s="66"/>
      <c r="N10" s="66"/>
      <c r="O10" s="66"/>
    </row>
    <row r="11" spans="1:15" ht="38.25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66"/>
      <c r="G11" s="66"/>
      <c r="H11" s="66"/>
      <c r="I11" s="66"/>
      <c r="J11" s="66"/>
      <c r="K11" s="66"/>
      <c r="L11" s="66"/>
      <c r="M11" s="66"/>
      <c r="N11" s="66"/>
      <c r="O11" s="66"/>
    </row>
    <row r="12" spans="1:15" x14ac:dyDescent="0.25">
      <c r="A12" s="48" t="s">
        <v>24</v>
      </c>
      <c r="B12" s="48" t="s">
        <v>163</v>
      </c>
      <c r="C12" s="49">
        <v>1</v>
      </c>
      <c r="D12" s="45">
        <v>1</v>
      </c>
      <c r="E12" s="47">
        <f>INDEX('Сводный прайс'!$B$6:$H$162,MATCH(B12,'Сводный прайс'!$B$6:$B$191,0),5)</f>
        <v>1144.6400000000001</v>
      </c>
      <c r="F12" s="66"/>
      <c r="G12" s="66"/>
      <c r="H12" s="66"/>
      <c r="I12" s="66"/>
      <c r="J12" s="66"/>
      <c r="K12" s="66"/>
      <c r="L12" s="66"/>
      <c r="M12" s="66"/>
      <c r="N12" s="66"/>
      <c r="O12" s="66"/>
    </row>
    <row r="13" spans="1:15" x14ac:dyDescent="0.25">
      <c r="A13" s="67" t="s">
        <v>242</v>
      </c>
      <c r="B13" s="48" t="s">
        <v>164</v>
      </c>
      <c r="C13" s="60">
        <v>1</v>
      </c>
      <c r="D13" s="45">
        <v>2</v>
      </c>
      <c r="E13" s="47">
        <f>INDEX('Сводный прайс'!$B$6:$H$162,MATCH(B13,'Сводный прайс'!$B$6:$B$191,0),5)</f>
        <v>973.28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5" x14ac:dyDescent="0.25">
      <c r="A14" s="67" t="s">
        <v>243</v>
      </c>
      <c r="B14" s="48" t="s">
        <v>165</v>
      </c>
      <c r="C14" s="78">
        <v>1</v>
      </c>
      <c r="D14" s="47">
        <v>3</v>
      </c>
      <c r="E14" s="47">
        <f>INDEX('Сводный прайс'!$B$6:$H$162,MATCH(B14,'Сводный прайс'!$B$6:$B$191,0),5)</f>
        <v>660.8</v>
      </c>
      <c r="F14" s="66"/>
      <c r="G14" s="66"/>
      <c r="H14" s="66"/>
      <c r="I14" s="66"/>
      <c r="J14" s="66"/>
      <c r="K14" s="66"/>
      <c r="L14" s="66"/>
      <c r="M14" s="66"/>
      <c r="N14" s="66"/>
      <c r="O14" s="66"/>
    </row>
    <row r="15" spans="1:15" x14ac:dyDescent="0.25">
      <c r="A15" s="67" t="s">
        <v>244</v>
      </c>
      <c r="B15" s="48" t="s">
        <v>173</v>
      </c>
      <c r="C15" s="60">
        <v>1</v>
      </c>
      <c r="D15" s="45">
        <v>4</v>
      </c>
      <c r="E15" s="47">
        <f>INDEX('Сводный прайс'!$B$6:$H$162,MATCH(B15,'Сводный прайс'!$B$6:$B$191,0),5)</f>
        <v>6244</v>
      </c>
      <c r="F15" s="66"/>
      <c r="G15" s="66"/>
      <c r="H15" s="66"/>
      <c r="I15" s="66"/>
      <c r="J15" s="66"/>
      <c r="K15" s="66"/>
      <c r="L15" s="66"/>
      <c r="M15" s="66"/>
      <c r="N15" s="66"/>
      <c r="O15" s="66"/>
    </row>
    <row r="16" spans="1:15" x14ac:dyDescent="0.25">
      <c r="A16" s="48" t="s">
        <v>185</v>
      </c>
      <c r="B16" s="48" t="s">
        <v>184</v>
      </c>
      <c r="C16" s="60">
        <v>1</v>
      </c>
      <c r="D16" s="45">
        <v>5</v>
      </c>
      <c r="E16" s="47">
        <f>INDEX('Сводный прайс'!$B$6:$H$162,MATCH(B16,'Сводный прайс'!$B$6:$B$191,0),5)</f>
        <v>7893.2</v>
      </c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 x14ac:dyDescent="0.25">
      <c r="A17" s="67" t="s">
        <v>245</v>
      </c>
      <c r="B17" s="48" t="s">
        <v>168</v>
      </c>
      <c r="C17" s="49">
        <v>1</v>
      </c>
      <c r="D17" s="45">
        <v>6</v>
      </c>
      <c r="E17" s="47">
        <f>INDEX('Сводный прайс'!$B$6:$H$162,MATCH(B17,'Сводный прайс'!$B$6:$B$191,0),5)</f>
        <v>222.88</v>
      </c>
      <c r="F17" s="66"/>
      <c r="G17" s="66"/>
      <c r="H17" s="66"/>
      <c r="I17" s="66"/>
      <c r="J17" s="66"/>
      <c r="K17" s="66"/>
      <c r="L17" s="66"/>
      <c r="M17" s="66"/>
      <c r="N17" s="66"/>
      <c r="O17" s="66"/>
    </row>
    <row r="18" spans="1:15" x14ac:dyDescent="0.25">
      <c r="A18" s="67" t="s">
        <v>26</v>
      </c>
      <c r="B18" s="48" t="s">
        <v>174</v>
      </c>
      <c r="C18" s="49">
        <v>1</v>
      </c>
      <c r="D18" s="73">
        <v>7</v>
      </c>
      <c r="E18" s="47">
        <f>INDEX('Сводный прайс'!$B$6:$H$162,MATCH(B18,'Сводный прайс'!$B$6:$B$191,0),5)</f>
        <v>3109.12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</row>
    <row r="19" spans="1:15" x14ac:dyDescent="0.25">
      <c r="A19" s="67" t="s">
        <v>246</v>
      </c>
      <c r="B19" s="48" t="s">
        <v>169</v>
      </c>
      <c r="C19" s="49">
        <v>1</v>
      </c>
      <c r="D19" s="45">
        <v>8</v>
      </c>
      <c r="E19" s="47">
        <f>INDEX('Сводный прайс'!$B$6:$H$162,MATCH(B19,'Сводный прайс'!$B$6:$B$191,0),5)</f>
        <v>286.72000000000003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x14ac:dyDescent="0.25">
      <c r="A20" s="48" t="s">
        <v>171</v>
      </c>
      <c r="B20" s="48" t="s">
        <v>170</v>
      </c>
      <c r="C20" s="49">
        <v>1</v>
      </c>
      <c r="D20" s="45">
        <v>9</v>
      </c>
      <c r="E20" s="47">
        <f>INDEX('Сводный прайс'!$B$6:$H$162,MATCH(B20,'Сводный прайс'!$B$6:$B$191,0),5)</f>
        <v>98.56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</row>
    <row r="21" spans="1:15" x14ac:dyDescent="0.25">
      <c r="A21" s="48" t="s">
        <v>247</v>
      </c>
      <c r="B21" s="48" t="s">
        <v>172</v>
      </c>
      <c r="C21" s="49">
        <v>1</v>
      </c>
      <c r="D21" s="45">
        <v>10</v>
      </c>
      <c r="E21" s="47">
        <f>INDEX('Сводный прайс'!$B$6:$H$162,MATCH(B21,'Сводный прайс'!$B$6:$B$191,0),5)</f>
        <v>631.67999999999995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</row>
    <row r="22" spans="1:15" x14ac:dyDescent="0.25">
      <c r="A22" s="67" t="s">
        <v>179</v>
      </c>
      <c r="B22" s="48" t="s">
        <v>186</v>
      </c>
      <c r="C22" s="49">
        <v>1</v>
      </c>
      <c r="D22" s="45">
        <v>11</v>
      </c>
      <c r="E22" s="47">
        <f>INDEX('Сводный прайс'!$B$6:$H$162,MATCH(B22,'Сводный прайс'!$B$6:$B$191,0),5)</f>
        <v>956.48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</row>
    <row r="23" spans="1:15" x14ac:dyDescent="0.25">
      <c r="A23" s="67" t="s">
        <v>180</v>
      </c>
      <c r="B23" s="48" t="s">
        <v>182</v>
      </c>
      <c r="C23" s="49">
        <v>1</v>
      </c>
      <c r="D23" s="45">
        <v>12</v>
      </c>
      <c r="E23" s="47">
        <f>INDEX('Сводный прайс'!$B$6:$H$162,MATCH(B23,'Сводный прайс'!$B$6:$B$191,0),5)</f>
        <v>2100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</row>
    <row r="24" spans="1:15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</row>
    <row r="25" spans="1:15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  <row r="26" spans="1:15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</row>
    <row r="27" spans="1:15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</row>
    <row r="28" spans="1:15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</row>
    <row r="29" spans="1:15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5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15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1:15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1:15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4" spans="1:15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</row>
  </sheetData>
  <hyperlinks>
    <hyperlink ref="A1" location="Содержание!A1" display="назад к содержанию"/>
  </hyperlinks>
  <pageMargins left="0.7" right="0.7" top="0.75" bottom="0.75" header="0.3" footer="0.3"/>
  <pageSetup scale="79" fitToWidth="2" fitToHeight="0" orientation="portrait" verticalDpi="1200" r:id="rId1"/>
  <colBreaks count="1" manualBreakCount="1">
    <brk id="5" max="3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Q33"/>
  <sheetViews>
    <sheetView view="pageBreakPreview" zoomScale="60" zoomScaleNormal="70" workbookViewId="0">
      <selection activeCell="F1" sqref="F1:F1048576"/>
    </sheetView>
  </sheetViews>
  <sheetFormatPr defaultRowHeight="15" x14ac:dyDescent="0.25"/>
  <cols>
    <col min="1" max="1" width="36.5703125" customWidth="1"/>
    <col min="2" max="2" width="13" customWidth="1"/>
    <col min="3" max="3" width="14.28515625" customWidth="1"/>
    <col min="4" max="4" width="20" customWidth="1"/>
    <col min="5" max="5" width="17.42578125" customWidth="1"/>
  </cols>
  <sheetData>
    <row r="1" spans="1:17" x14ac:dyDescent="0.25">
      <c r="A1" s="79" t="s">
        <v>161</v>
      </c>
      <c r="B1" s="23"/>
      <c r="C1" s="1"/>
      <c r="D1" s="1"/>
      <c r="E1" s="2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x14ac:dyDescent="0.25">
      <c r="A2" s="3"/>
      <c r="B2" s="23"/>
      <c r="C2" s="1"/>
      <c r="D2" s="1"/>
      <c r="E2" s="2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5.75" x14ac:dyDescent="0.25">
      <c r="A3" s="75" t="s">
        <v>219</v>
      </c>
      <c r="B3" s="23"/>
      <c r="C3" s="1"/>
      <c r="D3" s="1"/>
      <c r="E3" s="2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x14ac:dyDescent="0.25">
      <c r="A4" s="76" t="s">
        <v>220</v>
      </c>
      <c r="B4" s="14"/>
      <c r="C4" s="15"/>
      <c r="D4" s="15"/>
      <c r="E4" s="2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5.75" x14ac:dyDescent="0.25">
      <c r="A5" s="77"/>
      <c r="B5" s="14"/>
      <c r="C5" s="15"/>
      <c r="D5" s="15"/>
      <c r="E5" s="2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5.75" x14ac:dyDescent="0.25">
      <c r="A6" s="77" t="s">
        <v>221</v>
      </c>
      <c r="B6" s="14"/>
      <c r="C6" s="15"/>
      <c r="D6" s="15"/>
      <c r="E6" s="2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x14ac:dyDescent="0.25">
      <c r="A7" s="76" t="s">
        <v>222</v>
      </c>
      <c r="B7" s="14"/>
      <c r="C7" s="15"/>
      <c r="D7" s="15"/>
      <c r="E7" s="2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x14ac:dyDescent="0.25">
      <c r="A8" s="14"/>
      <c r="B8" s="14"/>
      <c r="C8" s="15"/>
      <c r="D8" s="15"/>
      <c r="E8" s="2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x14ac:dyDescent="0.25">
      <c r="A9" s="14"/>
      <c r="B9" s="14"/>
      <c r="C9" s="15"/>
      <c r="D9" s="15"/>
      <c r="E9" s="2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x14ac:dyDescent="0.25">
      <c r="A10" s="3"/>
      <c r="B10" s="23"/>
      <c r="C10" s="1"/>
      <c r="D10" s="1"/>
      <c r="E10" s="2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38.25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29.25" customHeight="1" x14ac:dyDescent="0.25">
      <c r="A12" s="48" t="s">
        <v>248</v>
      </c>
      <c r="B12" s="67" t="s">
        <v>223</v>
      </c>
      <c r="C12" s="49">
        <v>1</v>
      </c>
      <c r="D12" s="45">
        <v>1</v>
      </c>
      <c r="E12" s="47">
        <f>INDEX('Сводный прайс'!$B$6:$H$162,MATCH(B12,'Сводный прайс'!$B$6:$B$191,0),5)</f>
        <v>63.28</v>
      </c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x14ac:dyDescent="0.25">
      <c r="A13" s="48" t="s">
        <v>249</v>
      </c>
      <c r="B13" s="67" t="s">
        <v>224</v>
      </c>
      <c r="C13" s="60">
        <v>1</v>
      </c>
      <c r="D13" s="45">
        <v>1</v>
      </c>
      <c r="E13" s="47">
        <f>INDEX('Сводный прайс'!$B$6:$H$162,MATCH(B13,'Сводный прайс'!$B$6:$B$191,0),5)</f>
        <v>160.72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25.5" x14ac:dyDescent="0.25">
      <c r="A14" s="48" t="s">
        <v>250</v>
      </c>
      <c r="B14" s="67" t="s">
        <v>225</v>
      </c>
      <c r="C14" s="68">
        <v>1</v>
      </c>
      <c r="D14" s="45">
        <v>1</v>
      </c>
      <c r="E14" s="47">
        <f>INDEX('Сводный прайс'!$B$6:$H$162,MATCH(B14,'Сводный прайс'!$B$6:$B$191,0),5)</f>
        <v>96.32</v>
      </c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25.5" x14ac:dyDescent="0.25">
      <c r="A15" s="48" t="s">
        <v>251</v>
      </c>
      <c r="B15" s="67" t="s">
        <v>226</v>
      </c>
      <c r="C15" s="60">
        <v>1</v>
      </c>
      <c r="D15" s="45">
        <v>1</v>
      </c>
      <c r="E15" s="47">
        <f>INDEX('Сводный прайс'!$B$6:$H$162,MATCH(B15,'Сводный прайс'!$B$6:$B$191,0),5)</f>
        <v>513.52</v>
      </c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25.5" x14ac:dyDescent="0.25">
      <c r="A16" s="48" t="s">
        <v>252</v>
      </c>
      <c r="B16" s="67" t="s">
        <v>227</v>
      </c>
      <c r="C16" s="60">
        <v>1</v>
      </c>
      <c r="D16" s="45">
        <v>1</v>
      </c>
      <c r="E16" s="47">
        <f>INDEX('Сводный прайс'!$B$6:$H$162,MATCH(B16,'Сводный прайс'!$B$6:$B$191,0),5)</f>
        <v>57.68</v>
      </c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x14ac:dyDescent="0.25">
      <c r="A17" s="48" t="s">
        <v>253</v>
      </c>
      <c r="B17" s="67" t="s">
        <v>228</v>
      </c>
      <c r="C17" s="49">
        <v>1</v>
      </c>
      <c r="D17" s="45">
        <v>1</v>
      </c>
      <c r="E17" s="47">
        <f>INDEX('Сводный прайс'!$B$6:$H$162,MATCH(B17,'Сводный прайс'!$B$6:$B$191,0),5)</f>
        <v>273.27999999999997</v>
      </c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x14ac:dyDescent="0.25">
      <c r="A18" s="48" t="s">
        <v>254</v>
      </c>
      <c r="B18" s="67" t="s">
        <v>229</v>
      </c>
      <c r="C18" s="74" t="s">
        <v>238</v>
      </c>
      <c r="D18" s="45">
        <v>1</v>
      </c>
      <c r="E18" s="47">
        <f>INDEX('Сводный прайс'!$B$6:$H$162,MATCH(B18,'Сводный прайс'!$B$6:$B$191,0),5)</f>
        <v>1316.56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x14ac:dyDescent="0.25">
      <c r="A19" s="48" t="s">
        <v>255</v>
      </c>
      <c r="B19" s="67" t="s">
        <v>230</v>
      </c>
      <c r="C19" s="49">
        <v>1</v>
      </c>
      <c r="D19" s="45">
        <v>1</v>
      </c>
      <c r="E19" s="47">
        <f>INDEX('Сводный прайс'!$B$6:$H$162,MATCH(B19,'Сводный прайс'!$B$6:$B$191,0),5)</f>
        <v>25.76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x14ac:dyDescent="0.25">
      <c r="A20" s="48" t="s">
        <v>256</v>
      </c>
      <c r="B20" s="67" t="s">
        <v>231</v>
      </c>
      <c r="C20" s="49">
        <v>1</v>
      </c>
      <c r="D20" s="45">
        <v>1</v>
      </c>
      <c r="E20" s="47">
        <f>INDEX('Сводный прайс'!$B$6:$H$162,MATCH(B20,'Сводный прайс'!$B$6:$B$191,0),5)</f>
        <v>64.400000000000006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x14ac:dyDescent="0.25">
      <c r="A21" s="48" t="s">
        <v>257</v>
      </c>
      <c r="B21" s="67" t="s">
        <v>232</v>
      </c>
      <c r="C21" s="49">
        <v>1</v>
      </c>
      <c r="D21" s="45">
        <v>1</v>
      </c>
      <c r="E21" s="47">
        <f>INDEX('Сводный прайс'!$B$6:$H$162,MATCH(B21,'Сводный прайс'!$B$6:$B$191,0),5)</f>
        <v>320.88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x14ac:dyDescent="0.25">
      <c r="A22" s="48" t="s">
        <v>258</v>
      </c>
      <c r="B22" s="67" t="s">
        <v>233</v>
      </c>
      <c r="C22" s="49">
        <v>1</v>
      </c>
      <c r="D22" s="45">
        <v>1</v>
      </c>
      <c r="E22" s="47">
        <f>INDEX('Сводный прайс'!$B$6:$H$162,MATCH(B22,'Сводный прайс'!$B$6:$B$191,0),5)</f>
        <v>16.239999999999998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x14ac:dyDescent="0.25">
      <c r="A23" s="48" t="s">
        <v>259</v>
      </c>
      <c r="B23" s="67" t="s">
        <v>234</v>
      </c>
      <c r="C23" s="49">
        <v>1</v>
      </c>
      <c r="D23" s="45">
        <v>1</v>
      </c>
      <c r="E23" s="47">
        <f>INDEX('Сводный прайс'!$B$6:$H$162,MATCH(B23,'Сводный прайс'!$B$6:$B$191,0),5)</f>
        <v>225.68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x14ac:dyDescent="0.25">
      <c r="A24" s="48" t="s">
        <v>260</v>
      </c>
      <c r="B24" s="67" t="s">
        <v>235</v>
      </c>
      <c r="C24" s="49">
        <v>1</v>
      </c>
      <c r="D24" s="45">
        <v>1</v>
      </c>
      <c r="E24" s="47">
        <f>INDEX('Сводный прайс'!$B$6:$H$162,MATCH(B24,'Сводный прайс'!$B$6:$B$191,0),5)</f>
        <v>96.32</v>
      </c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x14ac:dyDescent="0.25">
      <c r="A25" s="48" t="s">
        <v>261</v>
      </c>
      <c r="B25" s="67" t="s">
        <v>236</v>
      </c>
      <c r="C25" s="49">
        <v>1</v>
      </c>
      <c r="D25" s="45">
        <v>1</v>
      </c>
      <c r="E25" s="47">
        <f>INDEX('Сводный прайс'!$B$6:$H$162,MATCH(B25,'Сводный прайс'!$B$6:$B$191,0),5)</f>
        <v>481.6</v>
      </c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</row>
  </sheetData>
  <hyperlinks>
    <hyperlink ref="A1" location="Содержание!A1" display="назад к содержанию"/>
  </hyperlinks>
  <pageMargins left="0.7" right="0.7" top="0.75" bottom="0.75" header="0.3" footer="0.3"/>
  <pageSetup scale="82" fitToWidth="2" fitToHeight="0"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7"/>
  <sheetViews>
    <sheetView view="pageBreakPreview" zoomScale="70" zoomScaleNormal="55" zoomScaleSheetLayoutView="70" workbookViewId="0">
      <selection activeCell="F1" sqref="F1:F1048576"/>
    </sheetView>
  </sheetViews>
  <sheetFormatPr defaultColWidth="12.42578125" defaultRowHeight="12.75" customHeight="1" x14ac:dyDescent="0.2"/>
  <cols>
    <col min="1" max="1" width="35.85546875" style="10" customWidth="1"/>
    <col min="2" max="2" width="25.7109375" style="10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71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106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" t="s">
        <v>1</v>
      </c>
      <c r="B11" s="47" t="s">
        <v>0</v>
      </c>
      <c r="C11" s="16" t="s">
        <v>20</v>
      </c>
      <c r="D11" s="31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27</v>
      </c>
      <c r="C12" s="49">
        <v>1</v>
      </c>
      <c r="D12" s="45">
        <v>1</v>
      </c>
      <c r="E12" s="47">
        <f>INDEX('Сводный прайс'!$B$6:$H$162,MATCH(B12,'Сводный прайс'!$B$6:$B$191,0),5)</f>
        <v>1304.8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25</v>
      </c>
      <c r="B13" s="48" t="s">
        <v>29</v>
      </c>
      <c r="C13" s="49">
        <v>1</v>
      </c>
      <c r="D13" s="45">
        <v>2</v>
      </c>
      <c r="E13" s="47">
        <f>INDEX('Сводный прайс'!$B$6:$H$162,MATCH(B13,'Сводный прайс'!$B$6:$B$191,0),5)</f>
        <v>7469.28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31</v>
      </c>
      <c r="B14" s="48" t="s">
        <v>30</v>
      </c>
      <c r="C14" s="49">
        <v>1</v>
      </c>
      <c r="D14" s="45">
        <v>3</v>
      </c>
      <c r="E14" s="47">
        <f>INDEX('Сводный прайс'!$B$6:$H$162,MATCH(B14,'Сводный прайс'!$B$6:$B$191,0),5)</f>
        <v>546.55999999999995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33</v>
      </c>
      <c r="B15" s="48" t="s">
        <v>32</v>
      </c>
      <c r="C15" s="49">
        <v>1</v>
      </c>
      <c r="D15" s="45">
        <v>4</v>
      </c>
      <c r="E15" s="47">
        <f>INDEX('Сводный прайс'!$B$6:$H$162,MATCH(B15,'Сводный прайс'!$B$6:$B$191,0),5)</f>
        <v>5113.92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26</v>
      </c>
      <c r="B16" s="48" t="s">
        <v>34</v>
      </c>
      <c r="C16" s="49">
        <v>1</v>
      </c>
      <c r="D16" s="45">
        <v>5</v>
      </c>
      <c r="E16" s="47">
        <f>INDEX('Сводный прайс'!$B$6:$H$162,MATCH(B16,'Сводный прайс'!$B$6:$B$191,0),5)</f>
        <v>2657.76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36</v>
      </c>
      <c r="B17" s="48" t="s">
        <v>35</v>
      </c>
      <c r="C17" s="49">
        <v>1</v>
      </c>
      <c r="D17" s="45">
        <v>6</v>
      </c>
      <c r="E17" s="47">
        <f>INDEX('Сводный прайс'!$B$6:$H$162,MATCH(B17,'Сводный прайс'!$B$6:$B$191,0),5)</f>
        <v>1199.52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191</v>
      </c>
      <c r="B18" s="48" t="s">
        <v>37</v>
      </c>
      <c r="C18" s="49">
        <v>1</v>
      </c>
      <c r="D18" s="45">
        <v>7</v>
      </c>
      <c r="E18" s="47">
        <f>INDEX('Сводный прайс'!$B$6:$H$162,MATCH(B18,'Сводный прайс'!$B$6:$B$191,0),5)</f>
        <v>611.52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39</v>
      </c>
      <c r="B19" s="48" t="s">
        <v>38</v>
      </c>
      <c r="C19" s="49">
        <v>1</v>
      </c>
      <c r="D19" s="45">
        <v>8</v>
      </c>
      <c r="E19" s="47">
        <f>INDEX('Сводный прайс'!$B$6:$H$162,MATCH(B19,'Сводный прайс'!$B$6:$B$191,0),5)</f>
        <v>226.24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</v>
      </c>
      <c r="B20" s="48" t="s">
        <v>40</v>
      </c>
      <c r="C20" s="49">
        <v>1</v>
      </c>
      <c r="D20" s="45">
        <v>9</v>
      </c>
      <c r="E20" s="47">
        <f>INDEX('Сводный прайс'!$B$6:$H$162,MATCH(B20,'Сводный прайс'!$B$6:$B$191,0),5)</f>
        <v>2974.72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3</v>
      </c>
      <c r="B21" s="48" t="s">
        <v>41</v>
      </c>
      <c r="C21" s="49">
        <v>1</v>
      </c>
      <c r="D21" s="45">
        <v>10</v>
      </c>
      <c r="E21" s="47">
        <f>INDEX('Сводный прайс'!$B$6:$H$162,MATCH(B21,'Сводный прайс'!$B$6:$B$191,0),5)</f>
        <v>2777.6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43</v>
      </c>
      <c r="B22" s="48" t="s">
        <v>42</v>
      </c>
      <c r="C22" s="49">
        <v>1</v>
      </c>
      <c r="D22" s="45">
        <v>11</v>
      </c>
      <c r="E22" s="47">
        <f>INDEX('Сводный прайс'!$B$6:$H$162,MATCH(B22,'Сводный прайс'!$B$6:$B$191,0),5)</f>
        <v>176.96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24</v>
      </c>
      <c r="B23" s="48" t="s">
        <v>44</v>
      </c>
      <c r="C23" s="49">
        <v>1</v>
      </c>
      <c r="D23" s="45">
        <v>12</v>
      </c>
      <c r="E23" s="47">
        <f>INDEX('Сводный прайс'!$B$6:$H$162,MATCH(B23,'Сводный прайс'!$B$6:$B$191,0),5)</f>
        <v>2322.88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46</v>
      </c>
      <c r="B24" s="48" t="s">
        <v>45</v>
      </c>
      <c r="C24" s="68">
        <v>2</v>
      </c>
      <c r="D24" s="45">
        <v>13</v>
      </c>
      <c r="E24" s="47">
        <f>INDEX('Сводный прайс'!$B$6:$H$162,MATCH(B24,'Сводный прайс'!$B$6:$B$191,0),5)</f>
        <v>161.28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192</v>
      </c>
      <c r="B25" s="48" t="s">
        <v>47</v>
      </c>
      <c r="C25" s="49">
        <v>1</v>
      </c>
      <c r="D25" s="45">
        <v>14</v>
      </c>
      <c r="E25" s="47">
        <f>INDEX('Сводный прайс'!$B$6:$H$162,MATCH(B25,'Сводный прайс'!$B$6:$B$191,0),5)</f>
        <v>138.88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49</v>
      </c>
      <c r="B26" s="48" t="s">
        <v>48</v>
      </c>
      <c r="C26" s="49">
        <v>1</v>
      </c>
      <c r="D26" s="45">
        <v>15</v>
      </c>
      <c r="E26" s="47">
        <f>INDEX('Сводный прайс'!$B$6:$H$162,MATCH(B26,'Сводный прайс'!$B$6:$B$191,0),5)</f>
        <v>194.88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51</v>
      </c>
      <c r="B27" s="48" t="s">
        <v>50</v>
      </c>
      <c r="C27" s="49">
        <v>1</v>
      </c>
      <c r="D27" s="45">
        <v>16</v>
      </c>
      <c r="E27" s="47">
        <f>INDEX('Сводный прайс'!$B$6:$H$162,MATCH(B27,'Сводный прайс'!$B$6:$B$191,0),5)</f>
        <v>112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x14ac:dyDescent="0.25">
      <c r="A28" s="48" t="s">
        <v>4</v>
      </c>
      <c r="B28" s="48" t="s">
        <v>190</v>
      </c>
      <c r="C28" s="49">
        <v>1</v>
      </c>
      <c r="D28" s="45">
        <v>17</v>
      </c>
      <c r="E28" s="47">
        <f>INDEX('Сводный прайс'!$B$6:$H$162,MATCH(B28,'Сводный прайс'!$B$6:$B$191,0),5)</f>
        <v>918.4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193</v>
      </c>
      <c r="B29" s="48" t="s">
        <v>52</v>
      </c>
      <c r="C29" s="49">
        <v>1</v>
      </c>
      <c r="D29" s="45">
        <v>18</v>
      </c>
      <c r="E29" s="47">
        <f>INDEX('Сводный прайс'!$B$6:$H$162,MATCH(B29,'Сводный прайс'!$B$6:$B$191,0),5)</f>
        <v>240.8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54</v>
      </c>
      <c r="B30" s="48" t="s">
        <v>53</v>
      </c>
      <c r="C30" s="49">
        <v>1</v>
      </c>
      <c r="D30" s="45">
        <v>19</v>
      </c>
      <c r="E30" s="47">
        <f>INDEX('Сводный прайс'!$B$6:$H$162,MATCH(B30,'Сводный прайс'!$B$6:$B$191,0),5)</f>
        <v>262.08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56</v>
      </c>
      <c r="B31" s="48" t="s">
        <v>55</v>
      </c>
      <c r="C31" s="49">
        <v>1</v>
      </c>
      <c r="D31" s="45">
        <v>20</v>
      </c>
      <c r="E31" s="47">
        <f>INDEX('Сводный прайс'!$B$6:$H$162,MATCH(B31,'Сводный прайс'!$B$6:$B$191,0),5)</f>
        <v>123.2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ht="12.75" customHeight="1" x14ac:dyDescent="0.2">
      <c r="A32" s="48" t="s">
        <v>194</v>
      </c>
      <c r="B32" s="48" t="s">
        <v>57</v>
      </c>
      <c r="C32" s="49">
        <v>2</v>
      </c>
      <c r="D32" s="45">
        <v>21</v>
      </c>
      <c r="E32" s="47">
        <f>INDEX('Сводный прайс'!$B$6:$H$162,MATCH(B32,'Сводный прайс'!$B$6:$B$191,0),5)</f>
        <v>1059.52</v>
      </c>
      <c r="F32" s="11"/>
      <c r="G32" s="11"/>
      <c r="H32" s="11"/>
      <c r="I32" s="11"/>
      <c r="J32" s="11"/>
      <c r="K32" s="11"/>
    </row>
    <row r="33" spans="1:11" ht="12.75" customHeight="1" x14ac:dyDescent="0.2">
      <c r="A33" s="48" t="s">
        <v>171</v>
      </c>
      <c r="B33" s="48" t="s">
        <v>170</v>
      </c>
      <c r="C33" s="49">
        <v>1</v>
      </c>
      <c r="D33" s="45">
        <v>22</v>
      </c>
      <c r="E33" s="47">
        <f>INDEX('Сводный прайс'!$B$6:$H$162,MATCH(B33,'Сводный прайс'!$B$6:$B$191,0),5)</f>
        <v>98.56</v>
      </c>
      <c r="F33" s="11"/>
      <c r="G33" s="11"/>
      <c r="H33" s="11"/>
      <c r="I33" s="11"/>
      <c r="J33" s="11"/>
      <c r="K33" s="11"/>
    </row>
    <row r="34" spans="1:11" ht="12.75" customHeight="1" x14ac:dyDescent="0.2">
      <c r="A34" s="48" t="s">
        <v>195</v>
      </c>
      <c r="B34" s="48" t="s">
        <v>187</v>
      </c>
      <c r="C34" s="49">
        <v>1</v>
      </c>
      <c r="D34" s="45">
        <v>23</v>
      </c>
      <c r="E34" s="47">
        <f>INDEX('Сводный прайс'!$B$6:$H$162,MATCH(B34,'Сводный прайс'!$B$6:$B$191,0),5)</f>
        <v>856.8</v>
      </c>
      <c r="F34" s="11"/>
      <c r="G34" s="11"/>
      <c r="H34" s="11"/>
      <c r="I34" s="11"/>
      <c r="J34" s="11"/>
      <c r="K34" s="11"/>
    </row>
    <row r="35" spans="1:11" ht="12.75" customHeight="1" x14ac:dyDescent="0.2">
      <c r="A35" s="48" t="s">
        <v>196</v>
      </c>
      <c r="B35" s="48" t="s">
        <v>188</v>
      </c>
      <c r="C35" s="49">
        <v>1</v>
      </c>
      <c r="D35" s="45">
        <v>24</v>
      </c>
      <c r="E35" s="47">
        <f>INDEX('Сводный прайс'!$B$6:$H$162,MATCH(B35,'Сводный прайс'!$B$6:$B$191,0),5)</f>
        <v>380.8</v>
      </c>
      <c r="F35" s="11"/>
      <c r="G35" s="11"/>
      <c r="H35" s="11"/>
      <c r="I35" s="11"/>
      <c r="J35" s="11"/>
      <c r="K35" s="11"/>
    </row>
    <row r="36" spans="1:11" ht="12.75" customHeight="1" x14ac:dyDescent="0.2">
      <c r="A36" s="48" t="s">
        <v>197</v>
      </c>
      <c r="B36" s="48" t="s">
        <v>189</v>
      </c>
      <c r="C36" s="49">
        <v>1</v>
      </c>
      <c r="D36" s="45">
        <v>25</v>
      </c>
      <c r="E36" s="47">
        <f>INDEX('Сводный прайс'!$B$6:$H$162,MATCH(B36,'Сводный прайс'!$B$6:$B$191,0),5)</f>
        <v>505.12</v>
      </c>
      <c r="F36" s="11"/>
      <c r="G36" s="11"/>
      <c r="H36" s="11"/>
      <c r="I36" s="11"/>
      <c r="J36" s="11"/>
      <c r="K36" s="11"/>
    </row>
    <row r="37" spans="1:11" ht="12.75" customHeight="1" x14ac:dyDescent="0.2">
      <c r="A37" s="48" t="s">
        <v>152</v>
      </c>
      <c r="B37" s="48" t="s">
        <v>155</v>
      </c>
      <c r="C37" s="49">
        <v>1</v>
      </c>
      <c r="D37" s="45">
        <v>26</v>
      </c>
      <c r="E37" s="47">
        <f>INDEX('Сводный прайс'!$B$6:$H$162,MATCH(B37,'Сводный прайс'!$B$6:$B$191,0),5)</f>
        <v>1324.96</v>
      </c>
      <c r="F37" s="11"/>
      <c r="G37" s="11"/>
      <c r="H37" s="11"/>
      <c r="I37" s="11"/>
      <c r="J37" s="11"/>
      <c r="K37" s="11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6" man="1"/>
    <brk id="20" max="10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9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53.42578125" style="10" bestFit="1" customWidth="1"/>
    <col min="2" max="2" width="25.7109375" style="10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71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107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27</v>
      </c>
      <c r="C12" s="49">
        <v>1</v>
      </c>
      <c r="D12" s="45">
        <v>1</v>
      </c>
      <c r="E12" s="47">
        <f>INDEX('Сводный прайс'!$B$6:$H$162,MATCH(B12,'Сводный прайс'!$B$6:$B$191,0),5)</f>
        <v>1304.8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25</v>
      </c>
      <c r="B13" s="48" t="s">
        <v>58</v>
      </c>
      <c r="C13" s="49">
        <v>1</v>
      </c>
      <c r="D13" s="45">
        <v>2</v>
      </c>
      <c r="E13" s="47">
        <f>INDEX('Сводный прайс'!$B$6:$H$162,MATCH(B13,'Сводный прайс'!$B$6:$B$191,0),5)</f>
        <v>7645.12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31</v>
      </c>
      <c r="B14" s="48" t="s">
        <v>30</v>
      </c>
      <c r="C14" s="49">
        <v>1</v>
      </c>
      <c r="D14" s="45">
        <v>3</v>
      </c>
      <c r="E14" s="47">
        <f>INDEX('Сводный прайс'!$B$6:$H$162,MATCH(B14,'Сводный прайс'!$B$6:$B$191,0),5)</f>
        <v>546.55999999999995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33</v>
      </c>
      <c r="B15" s="48" t="s">
        <v>59</v>
      </c>
      <c r="C15" s="49">
        <v>1</v>
      </c>
      <c r="D15" s="45">
        <v>4</v>
      </c>
      <c r="E15" s="47">
        <f>INDEX('Сводный прайс'!$B$6:$H$162,MATCH(B15,'Сводный прайс'!$B$6:$B$191,0),5)</f>
        <v>10482.08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200</v>
      </c>
      <c r="B16" s="48" t="s">
        <v>198</v>
      </c>
      <c r="C16" s="49">
        <v>1</v>
      </c>
      <c r="D16" s="45">
        <v>5</v>
      </c>
      <c r="E16" s="47">
        <f>INDEX('Сводный прайс'!$B$6:$H$162,MATCH(B16,'Сводный прайс'!$B$6:$B$191,0),5)</f>
        <v>1709.12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36</v>
      </c>
      <c r="B17" s="48" t="s">
        <v>35</v>
      </c>
      <c r="C17" s="49">
        <v>1</v>
      </c>
      <c r="D17" s="45">
        <v>6</v>
      </c>
      <c r="E17" s="47">
        <f>INDEX('Сводный прайс'!$B$6:$H$162,MATCH(B17,'Сводный прайс'!$B$6:$B$191,0),5)</f>
        <v>1199.52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191</v>
      </c>
      <c r="B18" s="48" t="s">
        <v>37</v>
      </c>
      <c r="C18" s="49">
        <v>1</v>
      </c>
      <c r="D18" s="45">
        <v>7</v>
      </c>
      <c r="E18" s="47">
        <f>INDEX('Сводный прайс'!$B$6:$H$162,MATCH(B18,'Сводный прайс'!$B$6:$B$191,0),5)</f>
        <v>611.52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39</v>
      </c>
      <c r="B19" s="48" t="s">
        <v>38</v>
      </c>
      <c r="C19" s="49">
        <v>1</v>
      </c>
      <c r="D19" s="45">
        <v>8</v>
      </c>
      <c r="E19" s="47">
        <f>INDEX('Сводный прайс'!$B$6:$H$162,MATCH(B19,'Сводный прайс'!$B$6:$B$191,0),5)</f>
        <v>226.24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</v>
      </c>
      <c r="B20" s="48" t="s">
        <v>60</v>
      </c>
      <c r="C20" s="49">
        <v>1</v>
      </c>
      <c r="D20" s="45">
        <v>9</v>
      </c>
      <c r="E20" s="47">
        <f>INDEX('Сводный прайс'!$B$6:$H$162,MATCH(B20,'Сводный прайс'!$B$6:$B$191,0),5)</f>
        <v>4362.3999999999996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3</v>
      </c>
      <c r="B21" s="48" t="s">
        <v>41</v>
      </c>
      <c r="C21" s="49">
        <v>1</v>
      </c>
      <c r="D21" s="45">
        <v>10</v>
      </c>
      <c r="E21" s="47">
        <f>INDEX('Сводный прайс'!$B$6:$H$162,MATCH(B21,'Сводный прайс'!$B$6:$B$191,0),5)</f>
        <v>2777.6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43</v>
      </c>
      <c r="B22" s="48" t="s">
        <v>42</v>
      </c>
      <c r="C22" s="49">
        <v>1</v>
      </c>
      <c r="D22" s="45">
        <v>11</v>
      </c>
      <c r="E22" s="47">
        <f>INDEX('Сводный прайс'!$B$6:$H$162,MATCH(B22,'Сводный прайс'!$B$6:$B$191,0),5)</f>
        <v>176.96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24</v>
      </c>
      <c r="B23" s="48" t="s">
        <v>44</v>
      </c>
      <c r="C23" s="49">
        <v>1</v>
      </c>
      <c r="D23" s="45">
        <v>12</v>
      </c>
      <c r="E23" s="47">
        <f>INDEX('Сводный прайс'!$B$6:$H$162,MATCH(B23,'Сводный прайс'!$B$6:$B$191,0),5)</f>
        <v>2322.88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46</v>
      </c>
      <c r="B24" s="48" t="s">
        <v>45</v>
      </c>
      <c r="C24" s="49">
        <v>2</v>
      </c>
      <c r="D24" s="45">
        <v>13</v>
      </c>
      <c r="E24" s="47">
        <f>INDEX('Сводный прайс'!$B$6:$H$162,MATCH(B24,'Сводный прайс'!$B$6:$B$191,0),5)</f>
        <v>161.28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192</v>
      </c>
      <c r="B25" s="48" t="s">
        <v>47</v>
      </c>
      <c r="C25" s="49">
        <v>1</v>
      </c>
      <c r="D25" s="45">
        <v>14</v>
      </c>
      <c r="E25" s="47">
        <f>INDEX('Сводный прайс'!$B$6:$H$162,MATCH(B25,'Сводный прайс'!$B$6:$B$191,0),5)</f>
        <v>138.88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49</v>
      </c>
      <c r="B26" s="48" t="s">
        <v>48</v>
      </c>
      <c r="C26" s="49">
        <v>1</v>
      </c>
      <c r="D26" s="45">
        <v>15</v>
      </c>
      <c r="E26" s="47">
        <f>INDEX('Сводный прайс'!$B$6:$H$162,MATCH(B26,'Сводный прайс'!$B$6:$B$191,0),5)</f>
        <v>194.88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51</v>
      </c>
      <c r="B27" s="48" t="s">
        <v>50</v>
      </c>
      <c r="C27" s="49">
        <v>1</v>
      </c>
      <c r="D27" s="45">
        <v>16</v>
      </c>
      <c r="E27" s="47">
        <f>INDEX('Сводный прайс'!$B$6:$H$162,MATCH(B27,'Сводный прайс'!$B$6:$B$191,0),5)</f>
        <v>112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48" t="s">
        <v>4</v>
      </c>
      <c r="B28" s="48" t="s">
        <v>190</v>
      </c>
      <c r="C28" s="49">
        <v>1</v>
      </c>
      <c r="D28" s="45">
        <v>17</v>
      </c>
      <c r="E28" s="47">
        <f>INDEX('Сводный прайс'!$B$6:$H$162,MATCH(B28,'Сводный прайс'!$B$6:$B$191,0),5)</f>
        <v>918.4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193</v>
      </c>
      <c r="B29" s="48" t="s">
        <v>52</v>
      </c>
      <c r="C29" s="49">
        <v>1</v>
      </c>
      <c r="D29" s="45">
        <v>18</v>
      </c>
      <c r="E29" s="47">
        <f>INDEX('Сводный прайс'!$B$6:$H$162,MATCH(B29,'Сводный прайс'!$B$6:$B$191,0),5)</f>
        <v>240.8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54</v>
      </c>
      <c r="B30" s="48" t="s">
        <v>53</v>
      </c>
      <c r="C30" s="49">
        <v>1</v>
      </c>
      <c r="D30" s="45">
        <v>19</v>
      </c>
      <c r="E30" s="47">
        <f>INDEX('Сводный прайс'!$B$6:$H$162,MATCH(B30,'Сводный прайс'!$B$6:$B$191,0),5)</f>
        <v>262.08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ht="12.75" customHeight="1" x14ac:dyDescent="0.2">
      <c r="A31" s="48" t="s">
        <v>56</v>
      </c>
      <c r="B31" s="48" t="s">
        <v>55</v>
      </c>
      <c r="C31" s="49">
        <v>1</v>
      </c>
      <c r="D31" s="45">
        <v>20</v>
      </c>
      <c r="E31" s="47">
        <f>INDEX('Сводный прайс'!$B$6:$H$162,MATCH(B31,'Сводный прайс'!$B$6:$B$191,0),5)</f>
        <v>123.2</v>
      </c>
      <c r="F31" s="11"/>
      <c r="G31" s="11"/>
      <c r="H31" s="11"/>
      <c r="I31" s="11"/>
      <c r="J31" s="11"/>
      <c r="K31" s="11"/>
    </row>
    <row r="32" spans="1:23" ht="12.75" customHeight="1" x14ac:dyDescent="0.2">
      <c r="A32" s="48" t="s">
        <v>194</v>
      </c>
      <c r="B32" s="48" t="s">
        <v>57</v>
      </c>
      <c r="C32" s="49">
        <v>2</v>
      </c>
      <c r="D32" s="45">
        <v>21</v>
      </c>
      <c r="E32" s="47">
        <f>INDEX('Сводный прайс'!$B$6:$H$162,MATCH(B32,'Сводный прайс'!$B$6:$B$191,0),5)</f>
        <v>1059.52</v>
      </c>
      <c r="F32" s="11"/>
      <c r="G32" s="11"/>
      <c r="H32" s="11"/>
      <c r="I32" s="11"/>
      <c r="J32" s="11"/>
      <c r="K32" s="11"/>
    </row>
    <row r="33" spans="1:11" ht="12.75" customHeight="1" x14ac:dyDescent="0.2">
      <c r="A33" s="48" t="s">
        <v>171</v>
      </c>
      <c r="B33" s="48" t="s">
        <v>170</v>
      </c>
      <c r="C33" s="49">
        <v>1</v>
      </c>
      <c r="D33" s="45">
        <v>22</v>
      </c>
      <c r="E33" s="47">
        <f>INDEX('Сводный прайс'!$B$6:$H$162,MATCH(B33,'Сводный прайс'!$B$6:$B$191,0),5)</f>
        <v>98.56</v>
      </c>
      <c r="F33" s="11"/>
      <c r="G33" s="11"/>
      <c r="H33" s="11"/>
      <c r="I33" s="11"/>
      <c r="J33" s="11"/>
      <c r="K33" s="11"/>
    </row>
    <row r="34" spans="1:11" ht="12.75" customHeight="1" x14ac:dyDescent="0.2">
      <c r="A34" s="48" t="s">
        <v>195</v>
      </c>
      <c r="B34" s="48" t="s">
        <v>187</v>
      </c>
      <c r="C34" s="49">
        <v>1</v>
      </c>
      <c r="D34" s="45">
        <v>23</v>
      </c>
      <c r="E34" s="47">
        <f>INDEX('Сводный прайс'!$B$6:$H$162,MATCH(B34,'Сводный прайс'!$B$6:$B$191,0),5)</f>
        <v>856.8</v>
      </c>
      <c r="F34" s="11"/>
      <c r="G34" s="11"/>
      <c r="H34" s="11"/>
      <c r="I34" s="11"/>
      <c r="J34" s="11"/>
      <c r="K34" s="11"/>
    </row>
    <row r="35" spans="1:11" ht="12.75" customHeight="1" x14ac:dyDescent="0.2">
      <c r="A35" s="48" t="s">
        <v>196</v>
      </c>
      <c r="B35" s="48" t="s">
        <v>199</v>
      </c>
      <c r="C35" s="49">
        <v>1</v>
      </c>
      <c r="D35" s="45">
        <v>24</v>
      </c>
      <c r="E35" s="47">
        <f>INDEX('Сводный прайс'!$B$6:$H$162,MATCH(B35,'Сводный прайс'!$B$6:$B$191,0),5)</f>
        <v>427.84</v>
      </c>
      <c r="F35" s="11"/>
      <c r="G35" s="11"/>
      <c r="H35" s="11"/>
      <c r="I35" s="11"/>
      <c r="J35" s="11"/>
      <c r="K35" s="11"/>
    </row>
    <row r="36" spans="1:11" ht="12.75" customHeight="1" x14ac:dyDescent="0.2">
      <c r="A36" s="48" t="s">
        <v>197</v>
      </c>
      <c r="B36" s="48" t="s">
        <v>189</v>
      </c>
      <c r="C36" s="49">
        <v>1</v>
      </c>
      <c r="D36" s="45">
        <v>25</v>
      </c>
      <c r="E36" s="47">
        <f>INDEX('Сводный прайс'!$B$6:$H$162,MATCH(B36,'Сводный прайс'!$B$6:$B$191,0),5)</f>
        <v>505.12</v>
      </c>
      <c r="F36" s="11"/>
      <c r="G36" s="11"/>
      <c r="H36" s="11"/>
      <c r="I36" s="11"/>
      <c r="J36" s="11"/>
      <c r="K36" s="11"/>
    </row>
    <row r="37" spans="1:11" ht="12.75" customHeight="1" x14ac:dyDescent="0.2">
      <c r="A37" s="48" t="s">
        <v>152</v>
      </c>
      <c r="B37" s="48" t="s">
        <v>155</v>
      </c>
      <c r="C37" s="49">
        <v>1</v>
      </c>
      <c r="D37" s="45">
        <v>26</v>
      </c>
      <c r="E37" s="47">
        <f>INDEX('Сводный прайс'!$B$6:$H$162,MATCH(B37,'Сводный прайс'!$B$6:$B$191,0),5)</f>
        <v>1324.96</v>
      </c>
      <c r="F37" s="11"/>
      <c r="G37" s="11"/>
      <c r="H37" s="11"/>
      <c r="I37" s="11"/>
      <c r="J37" s="11"/>
      <c r="K37" s="11"/>
    </row>
    <row r="38" spans="1:11" ht="12.75" customHeight="1" x14ac:dyDescent="0.2">
      <c r="A38" s="48" t="s">
        <v>5</v>
      </c>
      <c r="B38" s="48" t="s">
        <v>61</v>
      </c>
      <c r="C38" s="49">
        <v>1</v>
      </c>
      <c r="D38" s="45">
        <v>27</v>
      </c>
      <c r="E38" s="47">
        <f>INDEX('Сводный прайс'!$B$6:$H$162,MATCH(B38,'Сводный прайс'!$B$6:$B$191,0),5)</f>
        <v>331.52</v>
      </c>
      <c r="F38" s="11"/>
      <c r="G38" s="11"/>
      <c r="H38" s="11"/>
      <c r="I38" s="11"/>
      <c r="J38" s="11"/>
      <c r="K38" s="11"/>
    </row>
    <row r="39" spans="1:11" ht="12.75" customHeight="1" x14ac:dyDescent="0.2">
      <c r="A39" s="7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7" man="1"/>
    <brk id="20" max="10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8"/>
  <sheetViews>
    <sheetView view="pageBreakPreview" zoomScale="70" zoomScaleNormal="55" zoomScaleSheetLayoutView="70" workbookViewId="0">
      <selection activeCell="F1" sqref="F1:F1048576"/>
    </sheetView>
  </sheetViews>
  <sheetFormatPr defaultColWidth="12.42578125" defaultRowHeight="12.75" customHeight="1" x14ac:dyDescent="0.2"/>
  <cols>
    <col min="1" max="1" width="40" style="10" bestFit="1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108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62</v>
      </c>
      <c r="C12" s="49">
        <v>1</v>
      </c>
      <c r="D12" s="45">
        <v>1</v>
      </c>
      <c r="E12" s="47">
        <f>INDEX('Сводный прайс'!$B$6:$H$162,MATCH(B12,'Сводный прайс'!$B$6:$B$191,0),5)</f>
        <v>1485.12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25</v>
      </c>
      <c r="B13" s="48" t="s">
        <v>29</v>
      </c>
      <c r="C13" s="49">
        <v>1</v>
      </c>
      <c r="D13" s="45">
        <v>2</v>
      </c>
      <c r="E13" s="47">
        <f>INDEX('Сводный прайс'!$B$6:$H$162,MATCH(B13,'Сводный прайс'!$B$6:$B$191,0),5)</f>
        <v>7469.28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31</v>
      </c>
      <c r="B14" s="48" t="s">
        <v>63</v>
      </c>
      <c r="C14" s="49">
        <v>1</v>
      </c>
      <c r="D14" s="45">
        <v>3</v>
      </c>
      <c r="E14" s="47">
        <f>INDEX('Сводный прайс'!$B$6:$H$162,MATCH(B14,'Сводный прайс'!$B$6:$B$191,0),5)</f>
        <v>592.48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33</v>
      </c>
      <c r="B15" s="48" t="s">
        <v>64</v>
      </c>
      <c r="C15" s="49">
        <v>1</v>
      </c>
      <c r="D15" s="45">
        <v>4</v>
      </c>
      <c r="E15" s="47">
        <f>INDEX('Сводный прайс'!$B$6:$H$162,MATCH(B15,'Сводный прайс'!$B$6:$B$191,0),5)</f>
        <v>12948.32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26</v>
      </c>
      <c r="B16" s="48" t="s">
        <v>34</v>
      </c>
      <c r="C16" s="49">
        <v>1</v>
      </c>
      <c r="D16" s="45">
        <v>5</v>
      </c>
      <c r="E16" s="47">
        <f>INDEX('Сводный прайс'!$B$6:$H$162,MATCH(B16,'Сводный прайс'!$B$6:$B$191,0),5)</f>
        <v>2657.76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36</v>
      </c>
      <c r="B17" s="48" t="s">
        <v>35</v>
      </c>
      <c r="C17" s="49">
        <v>1</v>
      </c>
      <c r="D17" s="45">
        <v>6</v>
      </c>
      <c r="E17" s="47">
        <f>INDEX('Сводный прайс'!$B$6:$H$162,MATCH(B17,'Сводный прайс'!$B$6:$B$191,0),5)</f>
        <v>1199.52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191</v>
      </c>
      <c r="B18" s="48" t="s">
        <v>37</v>
      </c>
      <c r="C18" s="49">
        <v>1</v>
      </c>
      <c r="D18" s="45">
        <v>7</v>
      </c>
      <c r="E18" s="47">
        <f>INDEX('Сводный прайс'!$B$6:$H$162,MATCH(B18,'Сводный прайс'!$B$6:$B$191,0),5)</f>
        <v>611.52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39</v>
      </c>
      <c r="B19" s="48" t="s">
        <v>38</v>
      </c>
      <c r="C19" s="49">
        <v>1</v>
      </c>
      <c r="D19" s="45">
        <v>8</v>
      </c>
      <c r="E19" s="47">
        <f>INDEX('Сводный прайс'!$B$6:$H$162,MATCH(B19,'Сводный прайс'!$B$6:$B$191,0),5)</f>
        <v>226.24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</v>
      </c>
      <c r="B20" s="48" t="s">
        <v>65</v>
      </c>
      <c r="C20" s="49">
        <v>1</v>
      </c>
      <c r="D20" s="45">
        <v>9</v>
      </c>
      <c r="E20" s="47">
        <f>INDEX('Сводный прайс'!$B$6:$H$162,MATCH(B20,'Сводный прайс'!$B$6:$B$191,0),5)</f>
        <v>5877.76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3</v>
      </c>
      <c r="B21" s="48" t="s">
        <v>41</v>
      </c>
      <c r="C21" s="49">
        <v>1</v>
      </c>
      <c r="D21" s="45">
        <v>10</v>
      </c>
      <c r="E21" s="47">
        <f>INDEX('Сводный прайс'!$B$6:$H$162,MATCH(B21,'Сводный прайс'!$B$6:$B$191,0),5)</f>
        <v>2777.6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43</v>
      </c>
      <c r="B22" s="48" t="s">
        <v>42</v>
      </c>
      <c r="C22" s="49">
        <v>1</v>
      </c>
      <c r="D22" s="45">
        <v>11</v>
      </c>
      <c r="E22" s="47">
        <f>INDEX('Сводный прайс'!$B$6:$H$162,MATCH(B22,'Сводный прайс'!$B$6:$B$191,0),5)</f>
        <v>176.96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24</v>
      </c>
      <c r="B23" s="48" t="s">
        <v>66</v>
      </c>
      <c r="C23" s="49">
        <v>1</v>
      </c>
      <c r="D23" s="45">
        <v>12</v>
      </c>
      <c r="E23" s="47">
        <f>INDEX('Сводный прайс'!$B$6:$H$162,MATCH(B23,'Сводный прайс'!$B$6:$B$191,0),5)</f>
        <v>2453.92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46</v>
      </c>
      <c r="B24" s="48" t="s">
        <v>67</v>
      </c>
      <c r="C24" s="49">
        <v>2</v>
      </c>
      <c r="D24" s="45">
        <v>13</v>
      </c>
      <c r="E24" s="47">
        <f>INDEX('Сводный прайс'!$B$6:$H$162,MATCH(B24,'Сводный прайс'!$B$6:$B$191,0),5)</f>
        <v>247.52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192</v>
      </c>
      <c r="B25" s="48" t="s">
        <v>47</v>
      </c>
      <c r="C25" s="49">
        <v>1</v>
      </c>
      <c r="D25" s="45">
        <v>14</v>
      </c>
      <c r="E25" s="47">
        <f>INDEX('Сводный прайс'!$B$6:$H$162,MATCH(B25,'Сводный прайс'!$B$6:$B$191,0),5)</f>
        <v>138.88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49</v>
      </c>
      <c r="B26" s="48" t="s">
        <v>68</v>
      </c>
      <c r="C26" s="49">
        <v>1</v>
      </c>
      <c r="D26" s="45">
        <v>15</v>
      </c>
      <c r="E26" s="47">
        <f>INDEX('Сводный прайс'!$B$6:$H$162,MATCH(B26,'Сводный прайс'!$B$6:$B$191,0),5)</f>
        <v>213.92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51</v>
      </c>
      <c r="B27" s="48" t="s">
        <v>50</v>
      </c>
      <c r="C27" s="49">
        <v>1</v>
      </c>
      <c r="D27" s="45">
        <v>16</v>
      </c>
      <c r="E27" s="47">
        <f>INDEX('Сводный прайс'!$B$6:$H$162,MATCH(B27,'Сводный прайс'!$B$6:$B$191,0),5)</f>
        <v>112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x14ac:dyDescent="0.25">
      <c r="A28" s="48" t="s">
        <v>4</v>
      </c>
      <c r="B28" s="48" t="s">
        <v>190</v>
      </c>
      <c r="C28" s="49">
        <v>1</v>
      </c>
      <c r="D28" s="45">
        <v>17</v>
      </c>
      <c r="E28" s="47">
        <f>INDEX('Сводный прайс'!$B$6:$H$162,MATCH(B28,'Сводный прайс'!$B$6:$B$191,0),5)</f>
        <v>918.4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262</v>
      </c>
      <c r="B29" s="48" t="s">
        <v>69</v>
      </c>
      <c r="C29" s="49">
        <v>1</v>
      </c>
      <c r="D29" s="45">
        <v>18</v>
      </c>
      <c r="E29" s="47">
        <f>INDEX('Сводный прайс'!$B$6:$H$162,MATCH(B29,'Сводный прайс'!$B$6:$B$191,0),5)</f>
        <v>244.16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54</v>
      </c>
      <c r="B30" s="48" t="s">
        <v>70</v>
      </c>
      <c r="C30" s="49">
        <v>1</v>
      </c>
      <c r="D30" s="45">
        <v>19</v>
      </c>
      <c r="E30" s="47">
        <f>INDEX('Сводный прайс'!$B$6:$H$162,MATCH(B30,'Сводный прайс'!$B$6:$B$191,0),5)</f>
        <v>277.76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ht="12.75" customHeight="1" x14ac:dyDescent="0.2">
      <c r="A31" s="48" t="s">
        <v>56</v>
      </c>
      <c r="B31" s="48" t="s">
        <v>55</v>
      </c>
      <c r="C31" s="49">
        <v>1</v>
      </c>
      <c r="D31" s="45">
        <v>20</v>
      </c>
      <c r="E31" s="47">
        <f>INDEX('Сводный прайс'!$B$6:$H$162,MATCH(B31,'Сводный прайс'!$B$6:$B$191,0),5)</f>
        <v>123.2</v>
      </c>
      <c r="F31" s="11"/>
      <c r="G31" s="11"/>
      <c r="H31" s="11"/>
      <c r="I31" s="11"/>
      <c r="J31" s="11"/>
      <c r="K31" s="11"/>
    </row>
    <row r="32" spans="1:23" ht="12.75" customHeight="1" x14ac:dyDescent="0.2">
      <c r="A32" s="48" t="s">
        <v>194</v>
      </c>
      <c r="B32" s="48" t="s">
        <v>57</v>
      </c>
      <c r="C32" s="49">
        <v>2</v>
      </c>
      <c r="D32" s="45">
        <v>21</v>
      </c>
      <c r="E32" s="47">
        <f>INDEX('Сводный прайс'!$B$6:$H$162,MATCH(B32,'Сводный прайс'!$B$6:$B$191,0),5)</f>
        <v>1059.52</v>
      </c>
      <c r="F32" s="11"/>
      <c r="G32" s="11"/>
      <c r="H32" s="11"/>
      <c r="I32" s="11"/>
      <c r="J32" s="11"/>
      <c r="K32" s="11"/>
    </row>
    <row r="33" spans="1:11" ht="12.75" customHeight="1" x14ac:dyDescent="0.2">
      <c r="A33" s="48" t="s">
        <v>171</v>
      </c>
      <c r="B33" s="48" t="s">
        <v>170</v>
      </c>
      <c r="C33" s="49">
        <v>1</v>
      </c>
      <c r="D33" s="45">
        <v>22</v>
      </c>
      <c r="E33" s="47">
        <f>INDEX('Сводный прайс'!$B$6:$H$162,MATCH(B33,'Сводный прайс'!$B$6:$B$191,0),5)</f>
        <v>98.56</v>
      </c>
      <c r="F33" s="11"/>
      <c r="G33" s="11"/>
      <c r="H33" s="11"/>
      <c r="I33" s="11"/>
      <c r="J33" s="11"/>
      <c r="K33" s="11"/>
    </row>
    <row r="34" spans="1:11" ht="12.75" customHeight="1" x14ac:dyDescent="0.2">
      <c r="A34" s="48" t="s">
        <v>195</v>
      </c>
      <c r="B34" s="48" t="s">
        <v>187</v>
      </c>
      <c r="C34" s="49">
        <v>1</v>
      </c>
      <c r="D34" s="45">
        <v>23</v>
      </c>
      <c r="E34" s="47">
        <f>INDEX('Сводный прайс'!$B$6:$H$162,MATCH(B34,'Сводный прайс'!$B$6:$B$191,0),5)</f>
        <v>856.8</v>
      </c>
      <c r="F34" s="11"/>
      <c r="G34" s="11"/>
      <c r="H34" s="11"/>
      <c r="I34" s="11"/>
      <c r="J34" s="11"/>
      <c r="K34" s="11"/>
    </row>
    <row r="35" spans="1:11" ht="12.75" customHeight="1" x14ac:dyDescent="0.2">
      <c r="A35" s="48" t="s">
        <v>196</v>
      </c>
      <c r="B35" s="48" t="s">
        <v>206</v>
      </c>
      <c r="C35" s="49">
        <v>1</v>
      </c>
      <c r="D35" s="45">
        <v>24</v>
      </c>
      <c r="E35" s="47">
        <f>INDEX('Сводный прайс'!$B$6:$H$162,MATCH(B35,'Сводный прайс'!$B$6:$B$191,0),5)</f>
        <v>1904</v>
      </c>
      <c r="F35" s="11"/>
      <c r="G35" s="11"/>
      <c r="H35" s="11"/>
      <c r="I35" s="11"/>
      <c r="J35" s="11"/>
      <c r="K35" s="11"/>
    </row>
    <row r="36" spans="1:11" ht="12.75" customHeight="1" x14ac:dyDescent="0.2">
      <c r="A36" s="48" t="s">
        <v>197</v>
      </c>
      <c r="B36" s="48" t="s">
        <v>189</v>
      </c>
      <c r="C36" s="49">
        <v>1</v>
      </c>
      <c r="D36" s="45">
        <v>25</v>
      </c>
      <c r="E36" s="47">
        <f>INDEX('Сводный прайс'!$B$6:$H$162,MATCH(B36,'Сводный прайс'!$B$6:$B$191,0),5)</f>
        <v>505.12</v>
      </c>
      <c r="F36" s="11"/>
      <c r="G36" s="11"/>
      <c r="H36" s="11"/>
      <c r="I36" s="11"/>
      <c r="J36" s="11"/>
      <c r="K36" s="11"/>
    </row>
    <row r="37" spans="1:11" ht="12.75" customHeight="1" x14ac:dyDescent="0.2">
      <c r="A37" s="48" t="s">
        <v>152</v>
      </c>
      <c r="B37" s="48" t="s">
        <v>155</v>
      </c>
      <c r="C37" s="49">
        <v>1</v>
      </c>
      <c r="D37" s="45">
        <v>26</v>
      </c>
      <c r="E37" s="47">
        <f>INDEX('Сводный прайс'!$B$6:$H$162,MATCH(B37,'Сводный прайс'!$B$6:$B$191,0),5)</f>
        <v>1324.96</v>
      </c>
      <c r="F37" s="11"/>
      <c r="G37" s="11"/>
      <c r="H37" s="11"/>
      <c r="I37" s="11"/>
      <c r="J37" s="11"/>
      <c r="K37" s="11"/>
    </row>
    <row r="38" spans="1:11" ht="12.75" customHeight="1" x14ac:dyDescent="0.2">
      <c r="F38" s="11"/>
      <c r="G38" s="11"/>
      <c r="H38" s="11"/>
      <c r="I38" s="11"/>
      <c r="J38" s="11"/>
      <c r="K38" s="11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6" man="1"/>
    <brk id="20" max="10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8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25.7109375" style="10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109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62</v>
      </c>
      <c r="C12" s="49">
        <v>1</v>
      </c>
      <c r="D12" s="45">
        <v>1</v>
      </c>
      <c r="E12" s="47">
        <f>INDEX('Сводный прайс'!$B$6:$H$162,MATCH(B12,'Сводный прайс'!$B$6:$B$191,0),5)</f>
        <v>1485.12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25</v>
      </c>
      <c r="B13" s="48" t="s">
        <v>58</v>
      </c>
      <c r="C13" s="49">
        <v>1</v>
      </c>
      <c r="D13" s="45">
        <v>2</v>
      </c>
      <c r="E13" s="47">
        <f>INDEX('Сводный прайс'!$B$6:$H$162,MATCH(B13,'Сводный прайс'!$B$6:$B$191,0),5)</f>
        <v>7645.12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31</v>
      </c>
      <c r="B14" s="48" t="s">
        <v>63</v>
      </c>
      <c r="C14" s="49">
        <v>1</v>
      </c>
      <c r="D14" s="45">
        <v>3</v>
      </c>
      <c r="E14" s="47">
        <f>INDEX('Сводный прайс'!$B$6:$H$162,MATCH(B14,'Сводный прайс'!$B$6:$B$191,0),5)</f>
        <v>592.48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33</v>
      </c>
      <c r="B15" s="48" t="s">
        <v>71</v>
      </c>
      <c r="C15" s="49">
        <v>1</v>
      </c>
      <c r="D15" s="45">
        <v>4</v>
      </c>
      <c r="E15" s="47">
        <f>INDEX('Сводный прайс'!$B$6:$H$162,MATCH(B15,'Сводный прайс'!$B$6:$B$191,0),5)</f>
        <v>13028.96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200</v>
      </c>
      <c r="B16" s="48" t="s">
        <v>198</v>
      </c>
      <c r="C16" s="49">
        <v>1</v>
      </c>
      <c r="D16" s="45">
        <v>5</v>
      </c>
      <c r="E16" s="47">
        <f>INDEX('Сводный прайс'!$B$6:$H$162,MATCH(B16,'Сводный прайс'!$B$6:$B$191,0),5)</f>
        <v>1709.12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36</v>
      </c>
      <c r="B17" s="48" t="s">
        <v>35</v>
      </c>
      <c r="C17" s="49">
        <v>1</v>
      </c>
      <c r="D17" s="45">
        <v>6</v>
      </c>
      <c r="E17" s="47">
        <f>INDEX('Сводный прайс'!$B$6:$H$162,MATCH(B17,'Сводный прайс'!$B$6:$B$191,0),5)</f>
        <v>1199.52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191</v>
      </c>
      <c r="B18" s="48" t="s">
        <v>37</v>
      </c>
      <c r="C18" s="49">
        <v>1</v>
      </c>
      <c r="D18" s="45">
        <v>7</v>
      </c>
      <c r="E18" s="47">
        <f>INDEX('Сводный прайс'!$B$6:$H$162,MATCH(B18,'Сводный прайс'!$B$6:$B$191,0),5)</f>
        <v>611.52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39</v>
      </c>
      <c r="B19" s="48" t="s">
        <v>38</v>
      </c>
      <c r="C19" s="49">
        <v>1</v>
      </c>
      <c r="D19" s="45">
        <v>8</v>
      </c>
      <c r="E19" s="47">
        <f>INDEX('Сводный прайс'!$B$6:$H$162,MATCH(B19,'Сводный прайс'!$B$6:$B$191,0),5)</f>
        <v>226.24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</v>
      </c>
      <c r="B20" s="48" t="s">
        <v>60</v>
      </c>
      <c r="C20" s="49">
        <v>1</v>
      </c>
      <c r="D20" s="45">
        <v>9</v>
      </c>
      <c r="E20" s="47">
        <f>INDEX('Сводный прайс'!$B$6:$H$162,MATCH(B20,'Сводный прайс'!$B$6:$B$191,0),5)</f>
        <v>4362.3999999999996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3</v>
      </c>
      <c r="B21" s="48" t="s">
        <v>41</v>
      </c>
      <c r="C21" s="49">
        <v>1</v>
      </c>
      <c r="D21" s="45">
        <v>10</v>
      </c>
      <c r="E21" s="47">
        <f>INDEX('Сводный прайс'!$B$6:$H$162,MATCH(B21,'Сводный прайс'!$B$6:$B$191,0),5)</f>
        <v>2777.6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43</v>
      </c>
      <c r="B22" s="48" t="s">
        <v>42</v>
      </c>
      <c r="C22" s="49">
        <v>1</v>
      </c>
      <c r="D22" s="45">
        <v>11</v>
      </c>
      <c r="E22" s="47">
        <f>INDEX('Сводный прайс'!$B$6:$H$162,MATCH(B22,'Сводный прайс'!$B$6:$B$191,0),5)</f>
        <v>176.96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24</v>
      </c>
      <c r="B23" s="48" t="s">
        <v>66</v>
      </c>
      <c r="C23" s="49">
        <v>1</v>
      </c>
      <c r="D23" s="45">
        <v>12</v>
      </c>
      <c r="E23" s="47">
        <f>INDEX('Сводный прайс'!$B$6:$H$162,MATCH(B23,'Сводный прайс'!$B$6:$B$191,0),5)</f>
        <v>2453.92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46</v>
      </c>
      <c r="B24" s="48" t="s">
        <v>67</v>
      </c>
      <c r="C24" s="49">
        <v>2</v>
      </c>
      <c r="D24" s="45">
        <v>13</v>
      </c>
      <c r="E24" s="47">
        <f>INDEX('Сводный прайс'!$B$6:$H$162,MATCH(B24,'Сводный прайс'!$B$6:$B$191,0),5)</f>
        <v>247.52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192</v>
      </c>
      <c r="B25" s="48" t="s">
        <v>47</v>
      </c>
      <c r="C25" s="49">
        <v>1</v>
      </c>
      <c r="D25" s="45">
        <v>14</v>
      </c>
      <c r="E25" s="47">
        <f>INDEX('Сводный прайс'!$B$6:$H$162,MATCH(B25,'Сводный прайс'!$B$6:$B$191,0),5)</f>
        <v>138.88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49</v>
      </c>
      <c r="B26" s="48" t="s">
        <v>68</v>
      </c>
      <c r="C26" s="49">
        <v>1</v>
      </c>
      <c r="D26" s="45">
        <v>15</v>
      </c>
      <c r="E26" s="47">
        <f>INDEX('Сводный прайс'!$B$6:$H$162,MATCH(B26,'Сводный прайс'!$B$6:$B$191,0),5)</f>
        <v>213.92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51</v>
      </c>
      <c r="B27" s="48" t="s">
        <v>50</v>
      </c>
      <c r="C27" s="49">
        <v>1</v>
      </c>
      <c r="D27" s="45">
        <v>16</v>
      </c>
      <c r="E27" s="47">
        <f>INDEX('Сводный прайс'!$B$6:$H$162,MATCH(B27,'Сводный прайс'!$B$6:$B$191,0),5)</f>
        <v>112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48" t="s">
        <v>4</v>
      </c>
      <c r="B28" s="48" t="s">
        <v>190</v>
      </c>
      <c r="C28" s="49">
        <v>1</v>
      </c>
      <c r="D28" s="45">
        <v>17</v>
      </c>
      <c r="E28" s="47">
        <f>INDEX('Сводный прайс'!$B$6:$H$162,MATCH(B28,'Сводный прайс'!$B$6:$B$191,0),5)</f>
        <v>918.4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262</v>
      </c>
      <c r="B29" s="48" t="s">
        <v>69</v>
      </c>
      <c r="C29" s="49">
        <v>1</v>
      </c>
      <c r="D29" s="45">
        <v>18</v>
      </c>
      <c r="E29" s="47">
        <f>INDEX('Сводный прайс'!$B$6:$H$162,MATCH(B29,'Сводный прайс'!$B$6:$B$191,0),5)</f>
        <v>244.16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54</v>
      </c>
      <c r="B30" s="48" t="s">
        <v>70</v>
      </c>
      <c r="C30" s="49">
        <v>1</v>
      </c>
      <c r="D30" s="45">
        <v>19</v>
      </c>
      <c r="E30" s="47">
        <f>INDEX('Сводный прайс'!$B$6:$H$162,MATCH(B30,'Сводный прайс'!$B$6:$B$191,0),5)</f>
        <v>277.76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56</v>
      </c>
      <c r="B31" s="48" t="s">
        <v>55</v>
      </c>
      <c r="C31" s="49">
        <v>1</v>
      </c>
      <c r="D31" s="45">
        <v>20</v>
      </c>
      <c r="E31" s="47">
        <f>INDEX('Сводный прайс'!$B$6:$H$162,MATCH(B31,'Сводный прайс'!$B$6:$B$191,0),5)</f>
        <v>123.2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ht="12.75" customHeight="1" x14ac:dyDescent="0.2">
      <c r="A32" s="48" t="s">
        <v>194</v>
      </c>
      <c r="B32" s="48" t="s">
        <v>57</v>
      </c>
      <c r="C32" s="49">
        <v>2</v>
      </c>
      <c r="D32" s="45">
        <v>21</v>
      </c>
      <c r="E32" s="47">
        <f>INDEX('Сводный прайс'!$B$6:$H$162,MATCH(B32,'Сводный прайс'!$B$6:$B$191,0),5)</f>
        <v>1059.52</v>
      </c>
      <c r="F32" s="11"/>
      <c r="G32" s="11"/>
      <c r="H32" s="11"/>
      <c r="I32" s="11"/>
      <c r="J32" s="11"/>
      <c r="K32" s="11"/>
    </row>
    <row r="33" spans="1:11" ht="12.75" customHeight="1" x14ac:dyDescent="0.2">
      <c r="A33" s="48" t="s">
        <v>171</v>
      </c>
      <c r="B33" s="48" t="s">
        <v>170</v>
      </c>
      <c r="C33" s="49">
        <v>1</v>
      </c>
      <c r="D33" s="45">
        <v>22</v>
      </c>
      <c r="E33" s="47">
        <f>INDEX('Сводный прайс'!$B$6:$H$162,MATCH(B33,'Сводный прайс'!$B$6:$B$191,0),5)</f>
        <v>98.56</v>
      </c>
      <c r="F33" s="11"/>
      <c r="G33" s="11"/>
      <c r="H33" s="11"/>
      <c r="I33" s="11"/>
      <c r="J33" s="11"/>
      <c r="K33" s="11"/>
    </row>
    <row r="34" spans="1:11" ht="12.75" customHeight="1" x14ac:dyDescent="0.2">
      <c r="A34" s="48" t="s">
        <v>195</v>
      </c>
      <c r="B34" s="48" t="s">
        <v>187</v>
      </c>
      <c r="C34" s="49">
        <v>1</v>
      </c>
      <c r="D34" s="45">
        <v>23</v>
      </c>
      <c r="E34" s="47">
        <f>INDEX('Сводный прайс'!$B$6:$H$162,MATCH(B34,'Сводный прайс'!$B$6:$B$191,0),5)</f>
        <v>856.8</v>
      </c>
      <c r="F34" s="11"/>
      <c r="G34" s="11"/>
      <c r="H34" s="11"/>
      <c r="I34" s="11"/>
      <c r="J34" s="11"/>
      <c r="K34" s="11"/>
    </row>
    <row r="35" spans="1:11" ht="12.75" customHeight="1" x14ac:dyDescent="0.2">
      <c r="A35" s="48" t="s">
        <v>196</v>
      </c>
      <c r="B35" s="48" t="s">
        <v>199</v>
      </c>
      <c r="C35" s="49">
        <v>1</v>
      </c>
      <c r="D35" s="45">
        <v>24</v>
      </c>
      <c r="E35" s="47">
        <f>INDEX('Сводный прайс'!$B$6:$H$162,MATCH(B35,'Сводный прайс'!$B$6:$B$191,0),5)</f>
        <v>427.84</v>
      </c>
      <c r="F35" s="11"/>
      <c r="G35" s="11"/>
      <c r="H35" s="11"/>
      <c r="I35" s="11"/>
      <c r="J35" s="11"/>
      <c r="K35" s="11"/>
    </row>
    <row r="36" spans="1:11" ht="12.75" customHeight="1" x14ac:dyDescent="0.2">
      <c r="A36" s="48" t="s">
        <v>197</v>
      </c>
      <c r="B36" s="48" t="s">
        <v>189</v>
      </c>
      <c r="C36" s="49">
        <v>1</v>
      </c>
      <c r="D36" s="45">
        <v>25</v>
      </c>
      <c r="E36" s="47">
        <f>INDEX('Сводный прайс'!$B$6:$H$162,MATCH(B36,'Сводный прайс'!$B$6:$B$191,0),5)</f>
        <v>505.12</v>
      </c>
      <c r="F36" s="11"/>
      <c r="G36" s="11"/>
      <c r="H36" s="11"/>
      <c r="I36" s="11"/>
      <c r="J36" s="11"/>
      <c r="K36" s="11"/>
    </row>
    <row r="37" spans="1:11" ht="12.75" customHeight="1" x14ac:dyDescent="0.2">
      <c r="A37" s="48" t="s">
        <v>152</v>
      </c>
      <c r="B37" s="48" t="s">
        <v>155</v>
      </c>
      <c r="C37" s="49">
        <v>1</v>
      </c>
      <c r="D37" s="45">
        <v>26</v>
      </c>
      <c r="E37" s="47">
        <f>INDEX('Сводный прайс'!$B$6:$H$162,MATCH(B37,'Сводный прайс'!$B$6:$B$191,0),5)</f>
        <v>1324.96</v>
      </c>
      <c r="F37" s="11"/>
      <c r="G37" s="11"/>
      <c r="H37" s="11"/>
      <c r="I37" s="11"/>
      <c r="J37" s="11"/>
      <c r="K37" s="11"/>
    </row>
    <row r="38" spans="1:11" ht="12.75" customHeight="1" x14ac:dyDescent="0.2">
      <c r="A38" s="48" t="s">
        <v>263</v>
      </c>
      <c r="B38" s="48" t="s">
        <v>72</v>
      </c>
      <c r="C38" s="49">
        <v>1</v>
      </c>
      <c r="D38" s="45">
        <v>27</v>
      </c>
      <c r="E38" s="47">
        <f>INDEX('Сводный прайс'!$B$6:$H$162,MATCH(B38,'Сводный прайс'!$B$6:$B$191,0),5)</f>
        <v>448</v>
      </c>
      <c r="F38" s="11"/>
      <c r="G38" s="11"/>
      <c r="H38" s="11"/>
      <c r="I38" s="11"/>
      <c r="J38" s="11"/>
      <c r="K38" s="11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7" man="1"/>
    <brk id="20" max="10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9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25.7109375" style="10" customWidth="1"/>
    <col min="2" max="2" width="13" style="24" customWidth="1"/>
    <col min="3" max="3" width="10" style="7" customWidth="1"/>
    <col min="4" max="4" width="18.42578125" style="7" customWidth="1"/>
    <col min="5" max="5" width="13.140625" style="13" customWidth="1"/>
    <col min="6" max="11" width="17.42578125" style="13" customWidth="1"/>
    <col min="12" max="12" width="65.42578125" style="13" customWidth="1"/>
    <col min="13" max="15" width="12.42578125" style="13"/>
    <col min="16" max="16384" width="12.42578125" style="7"/>
  </cols>
  <sheetData>
    <row r="1" spans="1:23" ht="12.75" customHeight="1" x14ac:dyDescent="0.2">
      <c r="A1" s="63" t="s">
        <v>161</v>
      </c>
      <c r="B1" s="23"/>
      <c r="C1" s="1"/>
      <c r="D1" s="1"/>
      <c r="E1" s="2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5"/>
      <c r="R1" s="5"/>
      <c r="S1" s="5"/>
      <c r="T1" s="5"/>
      <c r="U1" s="5"/>
      <c r="V1" s="5"/>
      <c r="W1" s="5"/>
    </row>
    <row r="2" spans="1:23" ht="12.75" customHeight="1" x14ac:dyDescent="0.2">
      <c r="A2" s="3"/>
      <c r="B2" s="23"/>
      <c r="C2" s="1"/>
      <c r="D2" s="1"/>
      <c r="E2" s="2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5"/>
      <c r="R2" s="5"/>
      <c r="S2" s="5"/>
      <c r="T2" s="5"/>
      <c r="U2" s="5"/>
      <c r="V2" s="5"/>
      <c r="W2" s="5"/>
    </row>
    <row r="3" spans="1:23" ht="12.75" customHeight="1" x14ac:dyDescent="0.2">
      <c r="A3" s="3"/>
      <c r="B3" s="23"/>
      <c r="C3" s="1"/>
      <c r="D3" s="1"/>
      <c r="E3" s="2"/>
      <c r="F3" s="6"/>
      <c r="G3" s="6"/>
      <c r="H3" s="6"/>
      <c r="I3" s="6"/>
      <c r="J3" s="6"/>
      <c r="K3" s="6"/>
      <c r="L3" s="6"/>
      <c r="M3" s="6"/>
      <c r="N3" s="6"/>
      <c r="O3" s="6"/>
      <c r="P3" s="5"/>
      <c r="Q3" s="5"/>
      <c r="R3" s="5"/>
      <c r="S3" s="5"/>
      <c r="T3" s="5"/>
      <c r="U3" s="5"/>
      <c r="V3" s="5"/>
      <c r="W3" s="5"/>
    </row>
    <row r="4" spans="1:23" s="8" customFormat="1" ht="12.75" customHeight="1" x14ac:dyDescent="0.2">
      <c r="A4" s="14" t="s">
        <v>110</v>
      </c>
      <c r="B4" s="14"/>
      <c r="C4" s="15"/>
      <c r="D4" s="15"/>
      <c r="E4" s="2"/>
      <c r="F4" s="6"/>
      <c r="G4" s="6"/>
      <c r="H4" s="6"/>
      <c r="I4" s="6"/>
      <c r="J4" s="6"/>
      <c r="K4" s="6"/>
      <c r="L4" s="6"/>
      <c r="M4" s="6"/>
      <c r="N4" s="6"/>
      <c r="O4" s="6"/>
      <c r="P4" s="5"/>
      <c r="Q4" s="5"/>
      <c r="R4" s="5"/>
      <c r="S4" s="5"/>
      <c r="T4" s="5"/>
      <c r="U4" s="5"/>
      <c r="V4" s="5"/>
      <c r="W4" s="5"/>
    </row>
    <row r="5" spans="1:23" s="8" customFormat="1" ht="12.75" customHeight="1" x14ac:dyDescent="0.2">
      <c r="A5" s="14"/>
      <c r="B5" s="14"/>
      <c r="C5" s="15"/>
      <c r="D5" s="15"/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5"/>
      <c r="Q5" s="5"/>
      <c r="R5" s="5"/>
      <c r="S5" s="5"/>
      <c r="T5" s="5"/>
      <c r="U5" s="5"/>
      <c r="V5" s="5"/>
      <c r="W5" s="5"/>
    </row>
    <row r="6" spans="1:23" s="8" customFormat="1" ht="12.75" customHeight="1" x14ac:dyDescent="0.2">
      <c r="A6" s="14"/>
      <c r="B6" s="14"/>
      <c r="C6" s="15"/>
      <c r="D6" s="15"/>
      <c r="E6" s="2"/>
      <c r="F6" s="6"/>
      <c r="G6" s="6"/>
      <c r="H6" s="6"/>
      <c r="I6" s="6"/>
      <c r="J6" s="6"/>
      <c r="K6" s="6"/>
      <c r="L6" s="6"/>
      <c r="M6" s="6"/>
      <c r="N6" s="6"/>
      <c r="O6" s="6"/>
      <c r="P6" s="5"/>
      <c r="Q6" s="5"/>
      <c r="R6" s="5"/>
      <c r="S6" s="5"/>
      <c r="T6" s="5"/>
      <c r="U6" s="5"/>
      <c r="V6" s="5"/>
      <c r="W6" s="5"/>
    </row>
    <row r="7" spans="1:23" s="8" customFormat="1" ht="12.75" customHeight="1" x14ac:dyDescent="0.2">
      <c r="A7" s="14"/>
      <c r="B7" s="14"/>
      <c r="C7" s="15"/>
      <c r="D7" s="15"/>
      <c r="E7" s="2"/>
      <c r="F7" s="6"/>
      <c r="G7" s="6"/>
      <c r="H7" s="6"/>
      <c r="I7" s="6"/>
      <c r="J7" s="6"/>
      <c r="K7" s="6"/>
      <c r="L7" s="6"/>
      <c r="M7" s="6"/>
      <c r="N7" s="6"/>
      <c r="O7" s="6"/>
      <c r="P7" s="5"/>
      <c r="Q7" s="5"/>
      <c r="R7" s="5"/>
      <c r="S7" s="5"/>
      <c r="T7" s="5"/>
      <c r="U7" s="5"/>
      <c r="V7" s="5"/>
      <c r="W7" s="5"/>
    </row>
    <row r="8" spans="1:23" s="8" customFormat="1" ht="12.75" customHeight="1" x14ac:dyDescent="0.2">
      <c r="A8" s="14"/>
      <c r="B8" s="14"/>
      <c r="C8" s="15"/>
      <c r="D8" s="15"/>
      <c r="E8" s="2"/>
      <c r="F8" s="6"/>
      <c r="G8" s="6"/>
      <c r="H8" s="6"/>
      <c r="I8" s="6"/>
      <c r="J8" s="6"/>
      <c r="K8" s="6"/>
      <c r="L8" s="6"/>
      <c r="M8" s="6"/>
      <c r="N8" s="6"/>
      <c r="O8" s="6"/>
      <c r="P8" s="5"/>
      <c r="Q8" s="5"/>
      <c r="R8" s="5"/>
      <c r="S8" s="5"/>
      <c r="T8" s="5"/>
      <c r="U8" s="5"/>
      <c r="V8" s="5"/>
      <c r="W8" s="5"/>
    </row>
    <row r="9" spans="1:23" s="8" customFormat="1" ht="12.75" customHeight="1" x14ac:dyDescent="0.2">
      <c r="A9" s="14"/>
      <c r="B9" s="14"/>
      <c r="C9" s="15"/>
      <c r="D9" s="15"/>
      <c r="E9" s="2"/>
      <c r="F9" s="6"/>
      <c r="G9" s="6"/>
      <c r="H9" s="6"/>
      <c r="I9" s="6"/>
      <c r="J9" s="6"/>
      <c r="K9" s="6"/>
      <c r="L9" s="6"/>
      <c r="M9" s="6"/>
      <c r="N9" s="6"/>
      <c r="O9" s="6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">
      <c r="A10" s="3"/>
      <c r="B10" s="23"/>
      <c r="C10" s="1"/>
      <c r="D10" s="1"/>
      <c r="E10" s="2"/>
      <c r="F10" s="6"/>
      <c r="G10" s="6"/>
      <c r="H10" s="6"/>
      <c r="I10" s="6"/>
      <c r="J10" s="6"/>
      <c r="K10" s="6"/>
      <c r="L10" s="6"/>
      <c r="M10" s="6"/>
      <c r="N10" s="6"/>
      <c r="O10" s="6"/>
      <c r="P10" s="5"/>
      <c r="Q10" s="5"/>
      <c r="R10" s="5"/>
      <c r="S10" s="5"/>
      <c r="T10" s="5"/>
      <c r="U10" s="5"/>
      <c r="V10" s="5"/>
      <c r="W10" s="5"/>
    </row>
    <row r="11" spans="1:23" s="10" customFormat="1" ht="49.5" customHeight="1" x14ac:dyDescent="0.25">
      <c r="A11" s="47" t="s">
        <v>1</v>
      </c>
      <c r="B11" s="47" t="s">
        <v>0</v>
      </c>
      <c r="C11" s="47" t="s">
        <v>20</v>
      </c>
      <c r="D11" s="47" t="s">
        <v>21</v>
      </c>
      <c r="E11" s="46" t="s">
        <v>239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 s="12" customFormat="1" ht="12.75" customHeight="1" x14ac:dyDescent="0.25">
      <c r="A12" s="48" t="s">
        <v>28</v>
      </c>
      <c r="B12" s="48" t="s">
        <v>62</v>
      </c>
      <c r="C12" s="49">
        <v>1</v>
      </c>
      <c r="D12" s="45">
        <v>1</v>
      </c>
      <c r="E12" s="47">
        <f>INDEX('Сводный прайс'!$B$6:$H$162,MATCH(B12,'Сводный прайс'!$B$6:$B$191,0),5)</f>
        <v>1485.12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12" customFormat="1" ht="12.75" customHeight="1" x14ac:dyDescent="0.25">
      <c r="A13" s="48" t="s">
        <v>25</v>
      </c>
      <c r="B13" s="48" t="s">
        <v>58</v>
      </c>
      <c r="C13" s="49">
        <v>1</v>
      </c>
      <c r="D13" s="45">
        <v>2</v>
      </c>
      <c r="E13" s="47">
        <f>INDEX('Сводный прайс'!$B$6:$H$162,MATCH(B13,'Сводный прайс'!$B$6:$B$191,0),5)</f>
        <v>7645.12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s="12" customFormat="1" ht="12.75" customHeight="1" x14ac:dyDescent="0.25">
      <c r="A14" s="48" t="s">
        <v>31</v>
      </c>
      <c r="B14" s="48" t="s">
        <v>63</v>
      </c>
      <c r="C14" s="49">
        <v>1</v>
      </c>
      <c r="D14" s="45">
        <v>3</v>
      </c>
      <c r="E14" s="47">
        <f>INDEX('Сводный прайс'!$B$6:$H$162,MATCH(B14,'Сводный прайс'!$B$6:$B$191,0),5)</f>
        <v>592.48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12" customFormat="1" ht="12.75" customHeight="1" x14ac:dyDescent="0.25">
      <c r="A15" s="48" t="s">
        <v>33</v>
      </c>
      <c r="B15" s="48" t="s">
        <v>73</v>
      </c>
      <c r="C15" s="49">
        <v>1</v>
      </c>
      <c r="D15" s="45">
        <v>4</v>
      </c>
      <c r="E15" s="47">
        <f>INDEX('Сводный прайс'!$B$6:$H$162,MATCH(B15,'Сводный прайс'!$B$6:$B$191,0),5)</f>
        <v>12761.28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s="12" customFormat="1" ht="12.75" customHeight="1" x14ac:dyDescent="0.25">
      <c r="A16" s="48" t="s">
        <v>200</v>
      </c>
      <c r="B16" s="48" t="s">
        <v>198</v>
      </c>
      <c r="C16" s="49">
        <v>1</v>
      </c>
      <c r="D16" s="45">
        <v>5</v>
      </c>
      <c r="E16" s="47">
        <f>INDEX('Сводный прайс'!$B$6:$H$162,MATCH(B16,'Сводный прайс'!$B$6:$B$191,0),5)</f>
        <v>1709.12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12" customFormat="1" ht="12.75" customHeight="1" x14ac:dyDescent="0.25">
      <c r="A17" s="48" t="s">
        <v>36</v>
      </c>
      <c r="B17" s="48" t="s">
        <v>35</v>
      </c>
      <c r="C17" s="49">
        <v>1</v>
      </c>
      <c r="D17" s="45">
        <v>6</v>
      </c>
      <c r="E17" s="47">
        <f>INDEX('Сводный прайс'!$B$6:$H$162,MATCH(B17,'Сводный прайс'!$B$6:$B$191,0),5)</f>
        <v>1199.52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s="12" customFormat="1" ht="12.75" customHeight="1" x14ac:dyDescent="0.25">
      <c r="A18" s="48" t="s">
        <v>191</v>
      </c>
      <c r="B18" s="48" t="s">
        <v>37</v>
      </c>
      <c r="C18" s="49">
        <v>1</v>
      </c>
      <c r="D18" s="45">
        <v>7</v>
      </c>
      <c r="E18" s="47">
        <f>INDEX('Сводный прайс'!$B$6:$H$162,MATCH(B18,'Сводный прайс'!$B$6:$B$191,0),5)</f>
        <v>611.52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s="12" customFormat="1" ht="12.75" customHeight="1" x14ac:dyDescent="0.25">
      <c r="A19" s="48" t="s">
        <v>39</v>
      </c>
      <c r="B19" s="48" t="s">
        <v>38</v>
      </c>
      <c r="C19" s="49">
        <v>1</v>
      </c>
      <c r="D19" s="45">
        <v>8</v>
      </c>
      <c r="E19" s="47">
        <f>INDEX('Сводный прайс'!$B$6:$H$162,MATCH(B19,'Сводный прайс'!$B$6:$B$191,0),5)</f>
        <v>226.24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s="12" customFormat="1" ht="12.75" customHeight="1" x14ac:dyDescent="0.25">
      <c r="A20" s="48" t="s">
        <v>2</v>
      </c>
      <c r="B20" s="48" t="s">
        <v>74</v>
      </c>
      <c r="C20" s="49">
        <v>1</v>
      </c>
      <c r="D20" s="45">
        <v>9</v>
      </c>
      <c r="E20" s="47">
        <f>INDEX('Сводный прайс'!$B$6:$H$162,MATCH(B20,'Сводный прайс'!$B$6:$B$191,0),5)</f>
        <v>8923.0400000000009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s="12" customFormat="1" ht="12.75" customHeight="1" x14ac:dyDescent="0.25">
      <c r="A21" s="48" t="s">
        <v>3</v>
      </c>
      <c r="B21" s="48" t="s">
        <v>41</v>
      </c>
      <c r="C21" s="49">
        <v>1</v>
      </c>
      <c r="D21" s="45">
        <v>10</v>
      </c>
      <c r="E21" s="47">
        <f>INDEX('Сводный прайс'!$B$6:$H$162,MATCH(B21,'Сводный прайс'!$B$6:$B$191,0),5)</f>
        <v>2777.6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12" customFormat="1" ht="12.75" customHeight="1" x14ac:dyDescent="0.25">
      <c r="A22" s="48" t="s">
        <v>43</v>
      </c>
      <c r="B22" s="48" t="s">
        <v>42</v>
      </c>
      <c r="C22" s="49">
        <v>1</v>
      </c>
      <c r="D22" s="45">
        <v>11</v>
      </c>
      <c r="E22" s="47">
        <f>INDEX('Сводный прайс'!$B$6:$H$162,MATCH(B22,'Сводный прайс'!$B$6:$B$191,0),5)</f>
        <v>176.96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12" customFormat="1" ht="12.75" customHeight="1" x14ac:dyDescent="0.25">
      <c r="A23" s="48" t="s">
        <v>24</v>
      </c>
      <c r="B23" s="48" t="s">
        <v>66</v>
      </c>
      <c r="C23" s="49">
        <v>1</v>
      </c>
      <c r="D23" s="45">
        <v>12</v>
      </c>
      <c r="E23" s="47">
        <f>INDEX('Сводный прайс'!$B$6:$H$162,MATCH(B23,'Сводный прайс'!$B$6:$B$191,0),5)</f>
        <v>2453.92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s="12" customFormat="1" ht="12.75" customHeight="1" x14ac:dyDescent="0.25">
      <c r="A24" s="48" t="s">
        <v>46</v>
      </c>
      <c r="B24" s="48" t="s">
        <v>67</v>
      </c>
      <c r="C24" s="49">
        <v>2</v>
      </c>
      <c r="D24" s="45">
        <v>13</v>
      </c>
      <c r="E24" s="47">
        <f>INDEX('Сводный прайс'!$B$6:$H$162,MATCH(B24,'Сводный прайс'!$B$6:$B$191,0),5)</f>
        <v>247.52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12" customFormat="1" ht="12.75" customHeight="1" x14ac:dyDescent="0.25">
      <c r="A25" s="48" t="s">
        <v>192</v>
      </c>
      <c r="B25" s="48" t="s">
        <v>47</v>
      </c>
      <c r="C25" s="49">
        <v>1</v>
      </c>
      <c r="D25" s="45">
        <v>14</v>
      </c>
      <c r="E25" s="47">
        <f>INDEX('Сводный прайс'!$B$6:$H$162,MATCH(B25,'Сводный прайс'!$B$6:$B$191,0),5)</f>
        <v>138.88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12" customFormat="1" ht="12.75" customHeight="1" x14ac:dyDescent="0.25">
      <c r="A26" s="48" t="s">
        <v>49</v>
      </c>
      <c r="B26" s="48" t="s">
        <v>68</v>
      </c>
      <c r="C26" s="49">
        <v>1</v>
      </c>
      <c r="D26" s="45">
        <v>15</v>
      </c>
      <c r="E26" s="47">
        <f>INDEX('Сводный прайс'!$B$6:$H$162,MATCH(B26,'Сводный прайс'!$B$6:$B$191,0),5)</f>
        <v>213.92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12" customFormat="1" ht="12.75" customHeight="1" x14ac:dyDescent="0.25">
      <c r="A27" s="48" t="s">
        <v>51</v>
      </c>
      <c r="B27" s="48" t="s">
        <v>50</v>
      </c>
      <c r="C27" s="49">
        <v>1</v>
      </c>
      <c r="D27" s="45">
        <v>16</v>
      </c>
      <c r="E27" s="47">
        <f>INDEX('Сводный прайс'!$B$6:$H$162,MATCH(B27,'Сводный прайс'!$B$6:$B$191,0),5)</f>
        <v>112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2" customFormat="1" ht="12.75" customHeight="1" x14ac:dyDescent="0.25">
      <c r="A28" s="48" t="s">
        <v>4</v>
      </c>
      <c r="B28" s="48" t="s">
        <v>190</v>
      </c>
      <c r="C28" s="49">
        <v>1</v>
      </c>
      <c r="D28" s="45">
        <v>17</v>
      </c>
      <c r="E28" s="47">
        <f>INDEX('Сводный прайс'!$B$6:$H$162,MATCH(B28,'Сводный прайс'!$B$6:$B$191,0),5)</f>
        <v>918.4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12" customFormat="1" ht="12.75" customHeight="1" x14ac:dyDescent="0.25">
      <c r="A29" s="48" t="s">
        <v>262</v>
      </c>
      <c r="B29" s="48" t="s">
        <v>69</v>
      </c>
      <c r="C29" s="49">
        <v>1</v>
      </c>
      <c r="D29" s="45">
        <v>18</v>
      </c>
      <c r="E29" s="47">
        <f>INDEX('Сводный прайс'!$B$6:$H$162,MATCH(B29,'Сводный прайс'!$B$6:$B$191,0),5)</f>
        <v>244.16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12" customFormat="1" ht="12.75" customHeight="1" x14ac:dyDescent="0.25">
      <c r="A30" s="48" t="s">
        <v>54</v>
      </c>
      <c r="B30" s="48" t="s">
        <v>70</v>
      </c>
      <c r="C30" s="49">
        <v>1</v>
      </c>
      <c r="D30" s="45">
        <v>19</v>
      </c>
      <c r="E30" s="47">
        <f>INDEX('Сводный прайс'!$B$6:$H$162,MATCH(B30,'Сводный прайс'!$B$6:$B$191,0),5)</f>
        <v>277.76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12" customFormat="1" ht="12.75" customHeight="1" x14ac:dyDescent="0.25">
      <c r="A31" s="48" t="s">
        <v>56</v>
      </c>
      <c r="B31" s="48" t="s">
        <v>55</v>
      </c>
      <c r="C31" s="49">
        <v>1</v>
      </c>
      <c r="D31" s="45">
        <v>20</v>
      </c>
      <c r="E31" s="47">
        <f>INDEX('Сводный прайс'!$B$6:$H$162,MATCH(B31,'Сводный прайс'!$B$6:$B$191,0),5)</f>
        <v>123.2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ht="12.75" customHeight="1" x14ac:dyDescent="0.2">
      <c r="A32" s="48" t="s">
        <v>194</v>
      </c>
      <c r="B32" s="48" t="s">
        <v>57</v>
      </c>
      <c r="C32" s="49">
        <v>2</v>
      </c>
      <c r="D32" s="45">
        <v>21</v>
      </c>
      <c r="E32" s="47">
        <f>INDEX('Сводный прайс'!$B$6:$H$162,MATCH(B32,'Сводный прайс'!$B$6:$B$191,0),5)</f>
        <v>1059.52</v>
      </c>
      <c r="F32" s="11"/>
      <c r="G32" s="11"/>
      <c r="H32" s="11"/>
      <c r="I32" s="11"/>
      <c r="J32" s="11"/>
      <c r="K32" s="11"/>
    </row>
    <row r="33" spans="1:11" ht="12.75" customHeight="1" x14ac:dyDescent="0.2">
      <c r="A33" s="48" t="s">
        <v>171</v>
      </c>
      <c r="B33" s="48" t="s">
        <v>170</v>
      </c>
      <c r="C33" s="49">
        <v>1</v>
      </c>
      <c r="D33" s="45">
        <v>22</v>
      </c>
      <c r="E33" s="47">
        <f>INDEX('Сводный прайс'!$B$6:$H$162,MATCH(B33,'Сводный прайс'!$B$6:$B$191,0),5)</f>
        <v>98.56</v>
      </c>
      <c r="F33" s="11"/>
      <c r="G33" s="11"/>
      <c r="H33" s="11"/>
      <c r="I33" s="11"/>
      <c r="J33" s="11"/>
      <c r="K33" s="11"/>
    </row>
    <row r="34" spans="1:11" ht="12.75" customHeight="1" x14ac:dyDescent="0.2">
      <c r="A34" s="48" t="s">
        <v>195</v>
      </c>
      <c r="B34" s="48" t="s">
        <v>187</v>
      </c>
      <c r="C34" s="49">
        <v>1</v>
      </c>
      <c r="D34" s="45">
        <v>23</v>
      </c>
      <c r="E34" s="47">
        <f>INDEX('Сводный прайс'!$B$6:$H$162,MATCH(B34,'Сводный прайс'!$B$6:$B$191,0),5)</f>
        <v>856.8</v>
      </c>
      <c r="F34" s="11"/>
      <c r="G34" s="11"/>
      <c r="H34" s="11"/>
      <c r="I34" s="11"/>
      <c r="J34" s="11"/>
      <c r="K34" s="11"/>
    </row>
    <row r="35" spans="1:11" ht="12.75" customHeight="1" x14ac:dyDescent="0.2">
      <c r="A35" s="48" t="s">
        <v>196</v>
      </c>
      <c r="B35" s="48" t="s">
        <v>202</v>
      </c>
      <c r="C35" s="49">
        <v>1</v>
      </c>
      <c r="D35" s="45">
        <v>24</v>
      </c>
      <c r="E35" s="47">
        <f>INDEX('Сводный прайс'!$B$6:$H$162,MATCH(B35,'Сводный прайс'!$B$6:$B$191,0),5)</f>
        <v>5376</v>
      </c>
      <c r="F35" s="11"/>
      <c r="G35" s="11"/>
      <c r="H35" s="11"/>
      <c r="I35" s="11"/>
      <c r="J35" s="11"/>
      <c r="K35" s="11"/>
    </row>
    <row r="36" spans="1:11" ht="12.75" customHeight="1" x14ac:dyDescent="0.2">
      <c r="A36" s="48" t="s">
        <v>197</v>
      </c>
      <c r="B36" s="48" t="s">
        <v>189</v>
      </c>
      <c r="C36" s="49">
        <v>1</v>
      </c>
      <c r="D36" s="45">
        <v>25</v>
      </c>
      <c r="E36" s="47">
        <f>INDEX('Сводный прайс'!$B$6:$H$162,MATCH(B36,'Сводный прайс'!$B$6:$B$191,0),5)</f>
        <v>505.12</v>
      </c>
      <c r="F36" s="11"/>
      <c r="G36" s="11"/>
      <c r="H36" s="11"/>
      <c r="I36" s="11"/>
      <c r="J36" s="11"/>
      <c r="K36" s="11"/>
    </row>
    <row r="37" spans="1:11" ht="12.75" customHeight="1" x14ac:dyDescent="0.2">
      <c r="A37" s="48" t="s">
        <v>152</v>
      </c>
      <c r="B37" s="48" t="s">
        <v>155</v>
      </c>
      <c r="C37" s="49">
        <v>1</v>
      </c>
      <c r="D37" s="45">
        <v>26</v>
      </c>
      <c r="E37" s="47">
        <f>INDEX('Сводный прайс'!$B$6:$H$162,MATCH(B37,'Сводный прайс'!$B$6:$B$191,0),5)</f>
        <v>1324.96</v>
      </c>
      <c r="F37" s="11"/>
      <c r="G37" s="11"/>
      <c r="H37" s="11"/>
      <c r="I37" s="11"/>
      <c r="J37" s="11"/>
      <c r="K37" s="11"/>
    </row>
    <row r="38" spans="1:11" ht="12.75" customHeight="1" x14ac:dyDescent="0.2">
      <c r="A38" s="48" t="s">
        <v>263</v>
      </c>
      <c r="B38" s="48" t="s">
        <v>72</v>
      </c>
      <c r="C38" s="49">
        <v>1</v>
      </c>
      <c r="D38" s="45">
        <v>27</v>
      </c>
      <c r="E38" s="47">
        <f>INDEX('Сводный прайс'!$B$6:$H$162,MATCH(B38,'Сводный прайс'!$B$6:$B$191,0),5)</f>
        <v>448</v>
      </c>
      <c r="F38" s="11"/>
      <c r="G38" s="11"/>
      <c r="H38" s="11"/>
      <c r="I38" s="11"/>
      <c r="J38" s="11"/>
      <c r="K38" s="11"/>
    </row>
    <row r="39" spans="1:11" ht="12.75" customHeight="1" x14ac:dyDescent="0.2">
      <c r="F39" s="11"/>
      <c r="G39" s="11"/>
      <c r="H39" s="11"/>
      <c r="I39" s="11"/>
      <c r="J39" s="11"/>
      <c r="K39" s="11"/>
    </row>
  </sheetData>
  <hyperlinks>
    <hyperlink ref="A1" location="Содержание!A1" display="назад к содержанию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37" man="1"/>
    <brk id="20" max="10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Содержание</vt:lpstr>
      <vt:lpstr>RT600</vt:lpstr>
      <vt:lpstr>RT1000</vt:lpstr>
      <vt:lpstr>Рейки</vt:lpstr>
      <vt:lpstr>FT424KIT</vt:lpstr>
      <vt:lpstr>FT500KIT</vt:lpstr>
      <vt:lpstr>FT624KIT</vt:lpstr>
      <vt:lpstr>FT700KIT</vt:lpstr>
      <vt:lpstr>FT1000KIT</vt:lpstr>
      <vt:lpstr>AS224KIT</vt:lpstr>
      <vt:lpstr>AS300KIT</vt:lpstr>
      <vt:lpstr>AS500KIT</vt:lpstr>
      <vt:lpstr>LT500</vt:lpstr>
      <vt:lpstr>LT600</vt:lpstr>
      <vt:lpstr>Сводный прайс</vt:lpstr>
      <vt:lpstr>AS224KIT!Область_печати</vt:lpstr>
      <vt:lpstr>AS300KIT!Область_печати</vt:lpstr>
      <vt:lpstr>AS500KIT!Область_печати</vt:lpstr>
      <vt:lpstr>FT1000KIT!Область_печати</vt:lpstr>
      <vt:lpstr>FT424KIT!Область_печати</vt:lpstr>
      <vt:lpstr>FT500KIT!Область_печати</vt:lpstr>
      <vt:lpstr>FT624KIT!Область_печати</vt:lpstr>
      <vt:lpstr>FT700KIT!Область_печати</vt:lpstr>
      <vt:lpstr>'LT500'!Область_печати</vt:lpstr>
      <vt:lpstr>'LT600'!Область_печати</vt:lpstr>
      <vt:lpstr>'RT1000'!Область_печати</vt:lpstr>
      <vt:lpstr>'RT600'!Область_печати</vt:lpstr>
      <vt:lpstr>Рейки!Область_печати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2020-01-27T14:39:28Z</dcterms:modified>
</cp:coreProperties>
</file>