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8255" windowHeight="7560" tabRatio="949" activeTab="8"/>
  </bookViews>
  <sheets>
    <sheet name="Содержание" sheetId="9" r:id="rId1"/>
    <sheet name="Levigato (ПГВ)" sheetId="1" r:id="rId2"/>
    <sheet name="Рейка цепная" sheetId="2" r:id="rId3"/>
    <sheet name="Рейка ременная " sheetId="3" r:id="rId4"/>
    <sheet name="ROTEO (ПОВ)" sheetId="4" r:id="rId5"/>
    <sheet name="AMBO (ПРВ) " sheetId="5" r:id="rId6"/>
    <sheet name="TARGO 230В (ППВ)" sheetId="6" r:id="rId7"/>
    <sheet name="TARGO 400В (ППВ) " sheetId="7" r:id="rId8"/>
    <sheet name="БУ CUID 400N" sheetId="8" r:id="rId9"/>
    <sheet name="Сводный прайс" sheetId="10" r:id="rId10"/>
  </sheets>
  <definedNames>
    <definedName name="_xlnm._FilterDatabase" localSheetId="9" hidden="1">'Сводный прайс'!$B$5:$J$172</definedName>
    <definedName name="_xlnm.Print_Area" localSheetId="5">'AMBO (ПРВ) '!$A$1:$Q$31</definedName>
    <definedName name="_xlnm.Print_Area" localSheetId="1">'Levigato (ПГВ)'!$A$1:$S$47</definedName>
    <definedName name="_xlnm.Print_Area" localSheetId="4">'ROTEO (ПОВ)'!$A$1:$V$51</definedName>
    <definedName name="_xlnm.Print_Area" localSheetId="6">'TARGO 230В (ППВ)'!$A$1:$R$39</definedName>
    <definedName name="_xlnm.Print_Area" localSheetId="7">'TARGO 400В (ППВ) '!$A$1:$R$44</definedName>
    <definedName name="_xlnm.Print_Area" localSheetId="8">'БУ CUID 400N'!$A$1:$P$23</definedName>
    <definedName name="_xlnm.Print_Area" localSheetId="3">'Рейка ременная '!$A$1:$R$26</definedName>
    <definedName name="_xlnm.Print_Area" localSheetId="2">'Рейка цепная'!$A:$S</definedName>
    <definedName name="_xlnm.Print_Area" localSheetId="9">'Сводный прайс'!$A:$H</definedName>
    <definedName name="_xlnm.Print_Area" localSheetId="0">Содержание!$A$1:$O$35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7" i="10" l="1"/>
  <c r="A157" i="10"/>
  <c r="F172" i="10"/>
  <c r="A7" i="10" l="1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6" i="10"/>
  <c r="A7" i="8"/>
  <c r="A8" i="8"/>
  <c r="A9" i="8"/>
  <c r="A10" i="8"/>
  <c r="A11" i="8"/>
  <c r="A6" i="8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6" i="7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6" i="6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6" i="5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7" i="4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6" i="3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6" i="2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6" i="1"/>
  <c r="F15" i="7" l="1"/>
  <c r="F43" i="7"/>
  <c r="F7" i="10"/>
  <c r="F7" i="1" s="1"/>
  <c r="F8" i="10"/>
  <c r="F8" i="1" s="1"/>
  <c r="F9" i="10"/>
  <c r="F9" i="1" s="1"/>
  <c r="F10" i="10"/>
  <c r="F10" i="1" s="1"/>
  <c r="F11" i="10"/>
  <c r="F11" i="1" s="1"/>
  <c r="F12" i="10"/>
  <c r="F12" i="1" s="1"/>
  <c r="F13" i="10"/>
  <c r="F13" i="1" s="1"/>
  <c r="F14" i="10"/>
  <c r="F14" i="1" s="1"/>
  <c r="F15" i="10"/>
  <c r="F15" i="1" s="1"/>
  <c r="F16" i="10"/>
  <c r="F16" i="1" s="1"/>
  <c r="F17" i="10"/>
  <c r="F17" i="1" s="1"/>
  <c r="F18" i="10"/>
  <c r="F18" i="1" s="1"/>
  <c r="F19" i="10"/>
  <c r="F20" i="10"/>
  <c r="F20" i="1" s="1"/>
  <c r="F21" i="10"/>
  <c r="F21" i="1" s="1"/>
  <c r="F22" i="10"/>
  <c r="F22" i="1" s="1"/>
  <c r="F23" i="10"/>
  <c r="F43" i="4" s="1"/>
  <c r="F24" i="10"/>
  <c r="F24" i="1" s="1"/>
  <c r="F25" i="10"/>
  <c r="F25" i="1" s="1"/>
  <c r="F26" i="10"/>
  <c r="F26" i="1" s="1"/>
  <c r="F27" i="10"/>
  <c r="F27" i="1" s="1"/>
  <c r="F28" i="10"/>
  <c r="F6" i="2" s="1"/>
  <c r="F29" i="10"/>
  <c r="F7" i="2" s="1"/>
  <c r="F30" i="10"/>
  <c r="F8" i="2" s="1"/>
  <c r="F31" i="10"/>
  <c r="F9" i="3" s="1"/>
  <c r="F32" i="10"/>
  <c r="F10" i="2" s="1"/>
  <c r="F33" i="10"/>
  <c r="F11" i="2" s="1"/>
  <c r="F34" i="10"/>
  <c r="F12" i="2" s="1"/>
  <c r="F35" i="10"/>
  <c r="F13" i="2" s="1"/>
  <c r="F36" i="10"/>
  <c r="F14" i="2" s="1"/>
  <c r="F37" i="10"/>
  <c r="F15" i="2" s="1"/>
  <c r="F38" i="10"/>
  <c r="F16" i="2" s="1"/>
  <c r="F39" i="10"/>
  <c r="F17" i="3" s="1"/>
  <c r="F40" i="10"/>
  <c r="F18" i="3" s="1"/>
  <c r="F41" i="10"/>
  <c r="F19" i="3" s="1"/>
  <c r="F42" i="10"/>
  <c r="F11" i="3" s="1"/>
  <c r="F43" i="10"/>
  <c r="F12" i="3" s="1"/>
  <c r="F44" i="10"/>
  <c r="F14" i="3" s="1"/>
  <c r="F45" i="10"/>
  <c r="F7" i="4" s="1"/>
  <c r="F46" i="10"/>
  <c r="F8" i="4" s="1"/>
  <c r="F47" i="10"/>
  <c r="F9" i="4" s="1"/>
  <c r="F48" i="10"/>
  <c r="F10" i="4" s="1"/>
  <c r="F49" i="10"/>
  <c r="F11" i="4" s="1"/>
  <c r="F50" i="10"/>
  <c r="F12" i="4" s="1"/>
  <c r="F51" i="10"/>
  <c r="F13" i="4" s="1"/>
  <c r="F52" i="10"/>
  <c r="F14" i="4" s="1"/>
  <c r="F53" i="10"/>
  <c r="F15" i="4" s="1"/>
  <c r="F54" i="10"/>
  <c r="F16" i="4" s="1"/>
  <c r="F55" i="10"/>
  <c r="F17" i="4" s="1"/>
  <c r="F56" i="10"/>
  <c r="F18" i="4" s="1"/>
  <c r="F57" i="10"/>
  <c r="F19" i="4" s="1"/>
  <c r="F58" i="10"/>
  <c r="F20" i="4" s="1"/>
  <c r="F59" i="10"/>
  <c r="F21" i="4" s="1"/>
  <c r="F60" i="10"/>
  <c r="F22" i="4" s="1"/>
  <c r="F61" i="10"/>
  <c r="F23" i="4" s="1"/>
  <c r="F62" i="10"/>
  <c r="F24" i="4" s="1"/>
  <c r="F63" i="10"/>
  <c r="F25" i="4" s="1"/>
  <c r="F64" i="10"/>
  <c r="F26" i="4" s="1"/>
  <c r="F65" i="10"/>
  <c r="F27" i="4" s="1"/>
  <c r="F66" i="10"/>
  <c r="F28" i="4" s="1"/>
  <c r="F67" i="10"/>
  <c r="F29" i="4" s="1"/>
  <c r="F68" i="10"/>
  <c r="F30" i="4" s="1"/>
  <c r="F69" i="10"/>
  <c r="F31" i="4" s="1"/>
  <c r="F70" i="10"/>
  <c r="F32" i="4" s="1"/>
  <c r="F71" i="10"/>
  <c r="F33" i="4" s="1"/>
  <c r="F72" i="10"/>
  <c r="F34" i="4" s="1"/>
  <c r="F73" i="10"/>
  <c r="F35" i="4" s="1"/>
  <c r="F74" i="10"/>
  <c r="F36" i="4" s="1"/>
  <c r="F75" i="10"/>
  <c r="F37" i="4" s="1"/>
  <c r="F76" i="10"/>
  <c r="F38" i="4" s="1"/>
  <c r="F77" i="10"/>
  <c r="F39" i="4" s="1"/>
  <c r="F78" i="10"/>
  <c r="F40" i="4" s="1"/>
  <c r="F79" i="10"/>
  <c r="F41" i="4" s="1"/>
  <c r="F80" i="10"/>
  <c r="F42" i="4" s="1"/>
  <c r="F81" i="10"/>
  <c r="F82" i="10"/>
  <c r="F44" i="4" s="1"/>
  <c r="F83" i="10"/>
  <c r="F45" i="4" s="1"/>
  <c r="F84" i="10"/>
  <c r="F46" i="4" s="1"/>
  <c r="F85" i="10"/>
  <c r="F47" i="4" s="1"/>
  <c r="F86" i="10"/>
  <c r="F48" i="4" s="1"/>
  <c r="F87" i="10"/>
  <c r="F49" i="4" s="1"/>
  <c r="F88" i="10"/>
  <c r="F6" i="5" s="1"/>
  <c r="F89" i="10"/>
  <c r="F7" i="5" s="1"/>
  <c r="F90" i="10"/>
  <c r="F8" i="5" s="1"/>
  <c r="F91" i="10"/>
  <c r="F9" i="5" s="1"/>
  <c r="F92" i="10"/>
  <c r="F10" i="5" s="1"/>
  <c r="F93" i="10"/>
  <c r="F11" i="5" s="1"/>
  <c r="F94" i="10"/>
  <c r="F12" i="5" s="1"/>
  <c r="F95" i="10"/>
  <c r="F13" i="5" s="1"/>
  <c r="F96" i="10"/>
  <c r="F14" i="5" s="1"/>
  <c r="F97" i="10"/>
  <c r="F15" i="5" s="1"/>
  <c r="F98" i="10"/>
  <c r="F16" i="5" s="1"/>
  <c r="F99" i="10"/>
  <c r="F17" i="5" s="1"/>
  <c r="F100" i="10"/>
  <c r="F18" i="5" s="1"/>
  <c r="F101" i="10"/>
  <c r="F19" i="5" s="1"/>
  <c r="F102" i="10"/>
  <c r="F20" i="5" s="1"/>
  <c r="F103" i="10"/>
  <c r="F21" i="5" s="1"/>
  <c r="F104" i="10"/>
  <c r="F22" i="5" s="1"/>
  <c r="F105" i="10"/>
  <c r="F23" i="5" s="1"/>
  <c r="F106" i="10"/>
  <c r="F24" i="5" s="1"/>
  <c r="F107" i="10"/>
  <c r="F25" i="5" s="1"/>
  <c r="F108" i="10"/>
  <c r="F26" i="5" s="1"/>
  <c r="F109" i="10"/>
  <c r="F27" i="5" s="1"/>
  <c r="F110" i="10"/>
  <c r="F28" i="5" s="1"/>
  <c r="F111" i="10"/>
  <c r="F29" i="5" s="1"/>
  <c r="F112" i="10"/>
  <c r="F6" i="8" s="1"/>
  <c r="F113" i="10"/>
  <c r="F7" i="8" s="1"/>
  <c r="F114" i="10"/>
  <c r="F8" i="8" s="1"/>
  <c r="F115" i="10"/>
  <c r="F9" i="8" s="1"/>
  <c r="F116" i="10"/>
  <c r="F10" i="8" s="1"/>
  <c r="F117" i="10"/>
  <c r="F11" i="8" s="1"/>
  <c r="F118" i="10"/>
  <c r="F6" i="6" s="1"/>
  <c r="F119" i="10"/>
  <c r="F7" i="6" s="1"/>
  <c r="F120" i="10"/>
  <c r="F8" i="6" s="1"/>
  <c r="F121" i="10"/>
  <c r="F9" i="6" s="1"/>
  <c r="F122" i="10"/>
  <c r="F10" i="6" s="1"/>
  <c r="F123" i="10"/>
  <c r="F11" i="6" s="1"/>
  <c r="F124" i="10"/>
  <c r="F12" i="6" s="1"/>
  <c r="F125" i="10"/>
  <c r="F13" i="6" s="1"/>
  <c r="F126" i="10"/>
  <c r="F17" i="7" s="1"/>
  <c r="F127" i="10"/>
  <c r="F18" i="7" s="1"/>
  <c r="F128" i="10"/>
  <c r="F19" i="7" s="1"/>
  <c r="F129" i="10"/>
  <c r="F20" i="7" s="1"/>
  <c r="F130" i="10"/>
  <c r="F18" i="6" s="1"/>
  <c r="F131" i="10"/>
  <c r="F19" i="6" s="1"/>
  <c r="F132" i="10"/>
  <c r="F20" i="6" s="1"/>
  <c r="F133" i="10"/>
  <c r="F21" i="6" s="1"/>
  <c r="F134" i="10"/>
  <c r="F23" i="7" s="1"/>
  <c r="F135" i="10"/>
  <c r="F23" i="6" s="1"/>
  <c r="F136" i="10"/>
  <c r="F24" i="6" s="1"/>
  <c r="F137" i="10"/>
  <c r="F25" i="6" s="1"/>
  <c r="F138" i="10"/>
  <c r="F26" i="6" s="1"/>
  <c r="F139" i="10"/>
  <c r="F27" i="6" s="1"/>
  <c r="F140" i="10"/>
  <c r="F28" i="6" s="1"/>
  <c r="F141" i="10"/>
  <c r="F29" i="6" s="1"/>
  <c r="F142" i="10"/>
  <c r="F30" i="6" s="1"/>
  <c r="F143" i="10"/>
  <c r="F31" i="6" s="1"/>
  <c r="F144" i="10"/>
  <c r="F36" i="7" s="1"/>
  <c r="F145" i="10"/>
  <c r="F37" i="7" s="1"/>
  <c r="F146" i="10"/>
  <c r="F38" i="7" s="1"/>
  <c r="F147" i="10"/>
  <c r="F35" i="6" s="1"/>
  <c r="F148" i="10"/>
  <c r="F36" i="6" s="1"/>
  <c r="F149" i="10"/>
  <c r="F41" i="7" s="1"/>
  <c r="F150" i="10"/>
  <c r="F42" i="7" s="1"/>
  <c r="F151" i="10"/>
  <c r="F6" i="7" s="1"/>
  <c r="F152" i="10"/>
  <c r="F7" i="7" s="1"/>
  <c r="F153" i="10"/>
  <c r="F8" i="7" s="1"/>
  <c r="F154" i="10"/>
  <c r="F9" i="7" s="1"/>
  <c r="F155" i="10"/>
  <c r="F11" i="7" s="1"/>
  <c r="F156" i="10"/>
  <c r="F12" i="7" s="1"/>
  <c r="F158" i="10"/>
  <c r="F21" i="7" s="1"/>
  <c r="F159" i="10"/>
  <c r="F22" i="7" s="1"/>
  <c r="F160" i="10"/>
  <c r="F24" i="7" s="1"/>
  <c r="F161" i="10"/>
  <c r="F25" i="7" s="1"/>
  <c r="F162" i="10"/>
  <c r="F26" i="7" s="1"/>
  <c r="F163" i="10"/>
  <c r="F27" i="7" s="1"/>
  <c r="F164" i="10"/>
  <c r="F28" i="7" s="1"/>
  <c r="F165" i="10"/>
  <c r="F29" i="7" s="1"/>
  <c r="F166" i="10"/>
  <c r="F30" i="7" s="1"/>
  <c r="F167" i="10"/>
  <c r="F31" i="7" s="1"/>
  <c r="F168" i="10"/>
  <c r="F32" i="7" s="1"/>
  <c r="F169" i="10"/>
  <c r="F33" i="7" s="1"/>
  <c r="F170" i="10"/>
  <c r="F34" i="7" s="1"/>
  <c r="F171" i="10"/>
  <c r="F35" i="7" s="1"/>
  <c r="F6" i="10"/>
  <c r="F6" i="1" s="1"/>
  <c r="F17" i="2"/>
  <c r="F19" i="1"/>
  <c r="F13" i="7" l="1"/>
  <c r="F9" i="2"/>
  <c r="F6" i="3"/>
  <c r="F10" i="3"/>
  <c r="F10" i="7"/>
  <c r="F19" i="2"/>
  <c r="F13" i="3"/>
  <c r="F23" i="1"/>
  <c r="F33" i="6"/>
  <c r="F17" i="6"/>
  <c r="F18" i="2"/>
  <c r="F32" i="6"/>
  <c r="F40" i="7"/>
  <c r="F15" i="6"/>
  <c r="F39" i="7"/>
  <c r="F38" i="6"/>
  <c r="F34" i="6"/>
  <c r="F22" i="6"/>
  <c r="F16" i="6"/>
  <c r="F16" i="7"/>
  <c r="F37" i="6"/>
  <c r="F14" i="6"/>
  <c r="F14" i="7"/>
  <c r="F16" i="3"/>
  <c r="F8" i="3"/>
  <c r="F15" i="3"/>
  <c r="F7" i="3"/>
</calcChain>
</file>

<file path=xl/sharedStrings.xml><?xml version="1.0" encoding="utf-8"?>
<sst xmlns="http://schemas.openxmlformats.org/spreadsheetml/2006/main" count="1159" uniqueCount="390">
  <si>
    <t>LG-600F / LG-800 / LG-1000F / LG-1200</t>
  </si>
  <si>
    <t>Привод для гаражных ворот</t>
  </si>
  <si>
    <t xml:space="preserve">Код ТМЦ </t>
  </si>
  <si>
    <t>Наименование</t>
  </si>
  <si>
    <t>Артикул</t>
  </si>
  <si>
    <t>№ позиции на схеме</t>
  </si>
  <si>
    <t>Количество в устройстве</t>
  </si>
  <si>
    <t>Основание верхнее</t>
  </si>
  <si>
    <t>LG.01</t>
  </si>
  <si>
    <t>Корпус подсветки</t>
  </si>
  <si>
    <t>LG.02</t>
  </si>
  <si>
    <t>LG.03-150VA</t>
  </si>
  <si>
    <t>LG.03-120VA</t>
  </si>
  <si>
    <t>LG.03-200VA</t>
  </si>
  <si>
    <t>LG.04-180W</t>
  </si>
  <si>
    <t>LG.04-140W</t>
  </si>
  <si>
    <t>LG.04-200W</t>
  </si>
  <si>
    <t>LG.04-160W</t>
  </si>
  <si>
    <t>LG.05-46i</t>
  </si>
  <si>
    <t>LG.05-60i</t>
  </si>
  <si>
    <t>Основание</t>
  </si>
  <si>
    <t>LG.06</t>
  </si>
  <si>
    <t>Подсветка логотипа</t>
  </si>
  <si>
    <t>LG.07</t>
  </si>
  <si>
    <t>Логотип</t>
  </si>
  <si>
    <t>LG.08</t>
  </si>
  <si>
    <t>Световод</t>
  </si>
  <si>
    <t>LG.09</t>
  </si>
  <si>
    <t>Крышка</t>
  </si>
  <si>
    <t>LG.10</t>
  </si>
  <si>
    <t>Лента светодиодная</t>
  </si>
  <si>
    <t>LG.11</t>
  </si>
  <si>
    <t>Блок кнопок</t>
  </si>
  <si>
    <t>LG.12</t>
  </si>
  <si>
    <t>Плата управления CIU-001</t>
  </si>
  <si>
    <t>LG.13</t>
  </si>
  <si>
    <t>Плата основная LGCU-001</t>
  </si>
  <si>
    <t>LG.14</t>
  </si>
  <si>
    <t>Пластина</t>
  </si>
  <si>
    <t>LG.15</t>
  </si>
  <si>
    <t>Шнур сетевой</t>
  </si>
  <si>
    <t>LG.16</t>
  </si>
  <si>
    <t>LGR-3300C / LGR-3600C / LGR-4200C</t>
  </si>
  <si>
    <t>Рейка приводная цепная и монтажный комплект</t>
  </si>
  <si>
    <t>Кронштейн крепления привода LG к рейке</t>
  </si>
  <si>
    <t>LGR.01LG</t>
  </si>
  <si>
    <t>Полоса подвеса</t>
  </si>
  <si>
    <t>LGR.02</t>
  </si>
  <si>
    <t>Кронштейн крепления рейки к потолку</t>
  </si>
  <si>
    <t>LGR.03</t>
  </si>
  <si>
    <t>Набор метиз для монтажа комплекта</t>
  </si>
  <si>
    <t>LGR.04</t>
  </si>
  <si>
    <t>Кронштейн крепления рейки к стене</t>
  </si>
  <si>
    <t>LGR.05</t>
  </si>
  <si>
    <t>Держатель со звездочкой</t>
  </si>
  <si>
    <t>LGR.06C</t>
  </si>
  <si>
    <t>Цепь</t>
  </si>
  <si>
    <t>LGR.07C</t>
  </si>
  <si>
    <t>1 (8,2м)</t>
  </si>
  <si>
    <t>Упор</t>
  </si>
  <si>
    <t>LGR.08</t>
  </si>
  <si>
    <t>Соединитель цепи</t>
  </si>
  <si>
    <t>LGR.09C</t>
  </si>
  <si>
    <t>Каретка</t>
  </si>
  <si>
    <t>LGR.10</t>
  </si>
  <si>
    <t>Шарик-ручка разблокировки</t>
  </si>
  <si>
    <t>LGR.11</t>
  </si>
  <si>
    <t>Тяга</t>
  </si>
  <si>
    <t>LGR.12</t>
  </si>
  <si>
    <t>Кронштейн воротный</t>
  </si>
  <si>
    <t>LGR.13</t>
  </si>
  <si>
    <t>Узел натяжения</t>
  </si>
  <si>
    <t>LGR.14</t>
  </si>
  <si>
    <t>LGR-3300B / LGR-3600B / LGR-4200B</t>
  </si>
  <si>
    <t>Рейка приводная ременная и монтажный комплект</t>
  </si>
  <si>
    <t>Держатель со шкивом</t>
  </si>
  <si>
    <t>LGR.06B</t>
  </si>
  <si>
    <t>Ремень</t>
  </si>
  <si>
    <t>LGR.07B</t>
  </si>
  <si>
    <t>Соединитель ремня</t>
  </si>
  <si>
    <t>LGR.09B</t>
  </si>
  <si>
    <t>Комплекты для откатных ворот</t>
  </si>
  <si>
    <t>Корпус</t>
  </si>
  <si>
    <t>RTO.01</t>
  </si>
  <si>
    <t>Кожух</t>
  </si>
  <si>
    <t>RTO.02</t>
  </si>
  <si>
    <t>RTO.03</t>
  </si>
  <si>
    <t>Статор привода RTO-500</t>
  </si>
  <si>
    <t>RTO.04-500</t>
  </si>
  <si>
    <t>Статор привода RTO-1000</t>
  </si>
  <si>
    <t>RTO.04-1000</t>
  </si>
  <si>
    <t>Статор привода RTO-2000</t>
  </si>
  <si>
    <t>RTO.04-2000</t>
  </si>
  <si>
    <t>Узел выключателей конечных положений</t>
  </si>
  <si>
    <t>RTO.05</t>
  </si>
  <si>
    <t>Плата основная HT-439-A16012A</t>
  </si>
  <si>
    <t>RTO.06</t>
  </si>
  <si>
    <t>Крышка платы основной</t>
  </si>
  <si>
    <t>RTO.07</t>
  </si>
  <si>
    <t>Набор кронштейнов конечных положений</t>
  </si>
  <si>
    <t>RTO.08</t>
  </si>
  <si>
    <t>Основание монтажное</t>
  </si>
  <si>
    <t>RTO.09</t>
  </si>
  <si>
    <t>Набор метиз для монтажа привода</t>
  </si>
  <si>
    <t>RTO.10</t>
  </si>
  <si>
    <t>Ввод кабельный</t>
  </si>
  <si>
    <t>RTO.11</t>
  </si>
  <si>
    <t>Замок разблокировки</t>
  </si>
  <si>
    <t>RTO.12</t>
  </si>
  <si>
    <t>Ключ замка разблокировки</t>
  </si>
  <si>
    <t>RTO.13</t>
  </si>
  <si>
    <t>Крышка разблокировки</t>
  </si>
  <si>
    <t>RTO.14</t>
  </si>
  <si>
    <t>Пружина рычага разблокировки</t>
  </si>
  <si>
    <t>RTO.15</t>
  </si>
  <si>
    <t>Рычаг разблокировки</t>
  </si>
  <si>
    <t>RTO.16</t>
  </si>
  <si>
    <t>Винт рычага разблокировки</t>
  </si>
  <si>
    <t>RTO.17</t>
  </si>
  <si>
    <t>Манжета 12×22</t>
  </si>
  <si>
    <t>RTO.18</t>
  </si>
  <si>
    <t>Ось разблокировки</t>
  </si>
  <si>
    <t>RTO.19</t>
  </si>
  <si>
    <t>Выходной вал с колесом червячным</t>
  </si>
  <si>
    <t>RTO.20</t>
  </si>
  <si>
    <t>Крышка выходного вала</t>
  </si>
  <si>
    <t>RTO.21</t>
  </si>
  <si>
    <t>Шестерня</t>
  </si>
  <si>
    <t>RTO.22</t>
  </si>
  <si>
    <t>Ротор с червяком привода RTO-500</t>
  </si>
  <si>
    <t>RTO.23-500</t>
  </si>
  <si>
    <t>Ротор с червяком привода RTO-1000</t>
  </si>
  <si>
    <t>RTO.23-1000</t>
  </si>
  <si>
    <t>Ротор с червяком привода RTO-2000</t>
  </si>
  <si>
    <t>RTO.23-2000</t>
  </si>
  <si>
    <t>Диск RTO-500</t>
  </si>
  <si>
    <t>RTO.24-500</t>
  </si>
  <si>
    <t>Диск RTO-1000</t>
  </si>
  <si>
    <t>RTO.24-1000</t>
  </si>
  <si>
    <t>Диск RTO-2000</t>
  </si>
  <si>
    <t>RTO.24-2000</t>
  </si>
  <si>
    <t>Пружина RTO-500</t>
  </si>
  <si>
    <t>RTO.25-500</t>
  </si>
  <si>
    <t>Пружина RTO-1000/RTO-2000</t>
  </si>
  <si>
    <t>RTO.25-1000</t>
  </si>
  <si>
    <t>Конденсатор 12мкФ привода RTO-500</t>
  </si>
  <si>
    <t>RTO.26-500</t>
  </si>
  <si>
    <t>Конденсатор 20мкФ привода RTO-1000</t>
  </si>
  <si>
    <t>RTO.26-1000</t>
  </si>
  <si>
    <t>Конденсатор 35мкФ привода RTO-2000</t>
  </si>
  <si>
    <t>RTO.26-2000</t>
  </si>
  <si>
    <t>Плата управления HT-439-A15034A</t>
  </si>
  <si>
    <t>RTO.27</t>
  </si>
  <si>
    <t>Корпус платы управления</t>
  </si>
  <si>
    <t>RTO.29</t>
  </si>
  <si>
    <t>Подшипник 6205</t>
  </si>
  <si>
    <t>RTO.30</t>
  </si>
  <si>
    <t>Подшипник 6203</t>
  </si>
  <si>
    <t>RTO.31</t>
  </si>
  <si>
    <t>Подшипник 6302 привода RTO-500</t>
  </si>
  <si>
    <t>RTO.32-500</t>
  </si>
  <si>
    <t>Подшипник 6303 привода RTO-1000 / RTO-2000</t>
  </si>
  <si>
    <t>RTO.32-1000</t>
  </si>
  <si>
    <t>Набор уплотнительных колец для статора</t>
  </si>
  <si>
    <t>RTO.33</t>
  </si>
  <si>
    <t>AM-5000</t>
  </si>
  <si>
    <t>Привод для распашных ворот</t>
  </si>
  <si>
    <t>Крышка корпуса верхняя</t>
  </si>
  <si>
    <r>
      <t>AM5000</t>
    </r>
    <r>
      <rPr>
        <sz val="10"/>
        <color theme="1"/>
        <rFont val="Calibri"/>
        <family val="2"/>
        <charset val="204"/>
        <scheme val="minor"/>
      </rPr>
      <t>.01</t>
    </r>
  </si>
  <si>
    <t>Крышка корпуса нижняя</t>
  </si>
  <si>
    <r>
      <t>AM5000</t>
    </r>
    <r>
      <rPr>
        <sz val="10"/>
        <color theme="1"/>
        <rFont val="Calibri"/>
        <family val="2"/>
        <charset val="204"/>
        <scheme val="minor"/>
      </rPr>
      <t>.02</t>
    </r>
  </si>
  <si>
    <t>Крышка корпуса задняя</t>
  </si>
  <si>
    <r>
      <t>AM5000</t>
    </r>
    <r>
      <rPr>
        <sz val="10"/>
        <color theme="1"/>
        <rFont val="Calibri"/>
        <family val="2"/>
        <charset val="204"/>
        <scheme val="minor"/>
      </rPr>
      <t>.03</t>
    </r>
  </si>
  <si>
    <r>
      <t>AM5000</t>
    </r>
    <r>
      <rPr>
        <sz val="10"/>
        <color theme="1"/>
        <rFont val="Calibri"/>
        <family val="2"/>
        <charset val="204"/>
        <scheme val="minor"/>
      </rPr>
      <t>.04</t>
    </r>
  </si>
  <si>
    <r>
      <t>AM5000</t>
    </r>
    <r>
      <rPr>
        <sz val="10"/>
        <color theme="1"/>
        <rFont val="Calibri"/>
        <family val="2"/>
        <charset val="204"/>
        <scheme val="minor"/>
      </rPr>
      <t>.05</t>
    </r>
  </si>
  <si>
    <t>Гайка ходовая (в сборе)</t>
  </si>
  <si>
    <r>
      <t>AM5000</t>
    </r>
    <r>
      <rPr>
        <sz val="10"/>
        <color theme="1"/>
        <rFont val="Calibri"/>
        <family val="2"/>
        <charset val="204"/>
        <scheme val="minor"/>
      </rPr>
      <t>.06</t>
    </r>
  </si>
  <si>
    <t>Профиль защитный</t>
  </si>
  <si>
    <r>
      <t>AM5000</t>
    </r>
    <r>
      <rPr>
        <sz val="10"/>
        <color theme="1"/>
        <rFont val="Calibri"/>
        <family val="2"/>
        <charset val="204"/>
        <scheme val="minor"/>
      </rPr>
      <t>.07</t>
    </r>
  </si>
  <si>
    <t>Редуктор</t>
  </si>
  <si>
    <r>
      <t>AM5000</t>
    </r>
    <r>
      <rPr>
        <sz val="10"/>
        <color theme="1"/>
        <rFont val="Calibri"/>
        <family val="2"/>
        <charset val="204"/>
        <scheme val="minor"/>
      </rPr>
      <t>.08</t>
    </r>
  </si>
  <si>
    <t>Винт осевой</t>
  </si>
  <si>
    <r>
      <t>AM5000</t>
    </r>
    <r>
      <rPr>
        <sz val="10"/>
        <color theme="1"/>
        <rFont val="Calibri"/>
        <family val="2"/>
        <charset val="204"/>
        <scheme val="minor"/>
      </rPr>
      <t>.09</t>
    </r>
  </si>
  <si>
    <t>Кронштейн задний</t>
  </si>
  <si>
    <r>
      <t>AM5000</t>
    </r>
    <r>
      <rPr>
        <sz val="10"/>
        <color theme="1"/>
        <rFont val="Calibri"/>
        <family val="2"/>
        <charset val="204"/>
        <scheme val="minor"/>
      </rPr>
      <t>.10</t>
    </r>
  </si>
  <si>
    <t>Кронштейн передний</t>
  </si>
  <si>
    <r>
      <t>AM5000</t>
    </r>
    <r>
      <rPr>
        <sz val="10"/>
        <color theme="1"/>
        <rFont val="Calibri"/>
        <family val="2"/>
        <charset val="204"/>
        <scheme val="minor"/>
      </rPr>
      <t>.11</t>
    </r>
  </si>
  <si>
    <t>Крышка кабеля обогрева</t>
  </si>
  <si>
    <r>
      <t>AM5000</t>
    </r>
    <r>
      <rPr>
        <sz val="10"/>
        <color theme="1"/>
        <rFont val="Calibri"/>
        <family val="2"/>
        <charset val="204"/>
        <scheme val="minor"/>
      </rPr>
      <t>.12</t>
    </r>
  </si>
  <si>
    <t>Муфта (комплект)</t>
  </si>
  <si>
    <r>
      <t>AM5000</t>
    </r>
    <r>
      <rPr>
        <sz val="10"/>
        <color theme="1"/>
        <rFont val="Calibri"/>
        <family val="2"/>
        <charset val="204"/>
        <scheme val="minor"/>
      </rPr>
      <t>.13</t>
    </r>
  </si>
  <si>
    <t>Втулка износостойкая</t>
  </si>
  <si>
    <r>
      <t>AM5000</t>
    </r>
    <r>
      <rPr>
        <sz val="10"/>
        <color theme="1"/>
        <rFont val="Calibri"/>
        <family val="2"/>
        <charset val="204"/>
        <scheme val="minor"/>
      </rPr>
      <t>.14</t>
    </r>
  </si>
  <si>
    <t>Конденсатор 10мкФ</t>
  </si>
  <si>
    <t>ASW.5024</t>
  </si>
  <si>
    <t>Скоба</t>
  </si>
  <si>
    <r>
      <t>ASW</t>
    </r>
    <r>
      <rPr>
        <sz val="10"/>
        <color theme="1"/>
        <rFont val="Calibri"/>
        <family val="2"/>
        <charset val="204"/>
        <scheme val="minor"/>
      </rPr>
      <t>.</t>
    </r>
    <r>
      <rPr>
        <sz val="10"/>
        <color rgb="FF000000"/>
        <rFont val="Calibri"/>
        <family val="2"/>
        <charset val="204"/>
        <scheme val="minor"/>
      </rPr>
      <t>5025</t>
    </r>
  </si>
  <si>
    <t>Механизм разблокировки (в сборе)</t>
  </si>
  <si>
    <t>ASW.5012</t>
  </si>
  <si>
    <t>Винт ходовой</t>
  </si>
  <si>
    <t>ASW.5013</t>
  </si>
  <si>
    <t>ASW.5026</t>
  </si>
  <si>
    <t>Электродвигатель с катушкой тормоза электромагнитного (в сборе)</t>
  </si>
  <si>
    <t>ASW.5007</t>
  </si>
  <si>
    <t>Выключатель</t>
  </si>
  <si>
    <t>Комплект дисков тормоза электромагнитного</t>
  </si>
  <si>
    <t>ASW.5030</t>
  </si>
  <si>
    <t>Катушка тормоза электромагнитного</t>
  </si>
  <si>
    <t>ASW.5008</t>
  </si>
  <si>
    <t>Ключ разблокировки</t>
  </si>
  <si>
    <t>ASW.5029</t>
  </si>
  <si>
    <t>TR-10024-400 / TR-13018-400</t>
  </si>
  <si>
    <t>Приводы для промышленных ворот</t>
  </si>
  <si>
    <t>Редуктор привода TR-10024-400</t>
  </si>
  <si>
    <t>TR400.01-10024</t>
  </si>
  <si>
    <t>Редуктор привода TR-13018-400</t>
  </si>
  <si>
    <t>TR400.01-13018</t>
  </si>
  <si>
    <t>Блок выключателей конечных положений</t>
  </si>
  <si>
    <t>TR400.02</t>
  </si>
  <si>
    <t>Электродвигатель</t>
  </si>
  <si>
    <t>TR400.03</t>
  </si>
  <si>
    <t>Основание платы управления</t>
  </si>
  <si>
    <t>TR400.04</t>
  </si>
  <si>
    <t>Узел аварийного подъема цепью</t>
  </si>
  <si>
    <t>TR400.05</t>
  </si>
  <si>
    <t>TR400.06</t>
  </si>
  <si>
    <t>TR400.07</t>
  </si>
  <si>
    <t>Выключатель узла подъема цепью</t>
  </si>
  <si>
    <t>TR400.08</t>
  </si>
  <si>
    <t>Ось узла подъема цепью</t>
  </si>
  <si>
    <t>TR400.09</t>
  </si>
  <si>
    <t>TR400.10</t>
  </si>
  <si>
    <t>Комплект деталей узла подъема цепью</t>
  </si>
  <si>
    <t>TR400.11</t>
  </si>
  <si>
    <t>Комплект резиновых уплотнителей редуктора</t>
  </si>
  <si>
    <t>TR400.12</t>
  </si>
  <si>
    <t>Подшипник 6206</t>
  </si>
  <si>
    <t>TR400.13</t>
  </si>
  <si>
    <t>Вал червячный привода TR-10024-400</t>
  </si>
  <si>
    <t>TR400.14-10024</t>
  </si>
  <si>
    <t>Вал червячный привода TR-13018-400</t>
  </si>
  <si>
    <t>TR400.14-13018</t>
  </si>
  <si>
    <t>TR400.15</t>
  </si>
  <si>
    <t>Комплект стопорных колец редуктора</t>
  </si>
  <si>
    <t>TR400.16</t>
  </si>
  <si>
    <t>Комплект вилки разблокировки</t>
  </si>
  <si>
    <t>TR400.17</t>
  </si>
  <si>
    <t>Подшипник 16009</t>
  </si>
  <si>
    <t>TR400.18</t>
  </si>
  <si>
    <t>Вал выходной</t>
  </si>
  <si>
    <t>TR400.19</t>
  </si>
  <si>
    <t>Колесо червячное привода TR-10024-400</t>
  </si>
  <si>
    <t>TR400.20-10024</t>
  </si>
  <si>
    <t>Колесо червячное привода TR-13018-400</t>
  </si>
  <si>
    <t>TR400.20-13018</t>
  </si>
  <si>
    <t>Муфта</t>
  </si>
  <si>
    <t>TR400.21</t>
  </si>
  <si>
    <t>Пружина</t>
  </si>
  <si>
    <t>TR400.22</t>
  </si>
  <si>
    <t>Ось кулачков</t>
  </si>
  <si>
    <t>TR400.23</t>
  </si>
  <si>
    <t>Комплект сальник с подшипником 608</t>
  </si>
  <si>
    <t>TR400.24</t>
  </si>
  <si>
    <t>Кулачек серый</t>
  </si>
  <si>
    <t>TR400.25</t>
  </si>
  <si>
    <t>Кулачек белый</t>
  </si>
  <si>
    <t>TR400.26</t>
  </si>
  <si>
    <t>Комплект стопорных колец оси кулачков</t>
  </si>
  <si>
    <t>TR400.27</t>
  </si>
  <si>
    <t>TR400.28</t>
  </si>
  <si>
    <t>Выключатель конечного положения</t>
  </si>
  <si>
    <t>TR400.29</t>
  </si>
  <si>
    <t>Шпонка</t>
  </si>
  <si>
    <t>TR400.30</t>
  </si>
  <si>
    <t>TR-3531-230 / TR-5024-230 / TR-5024-400</t>
  </si>
  <si>
    <t>Редуктор привода TR-3531-230</t>
  </si>
  <si>
    <t>TR230.01-3531</t>
  </si>
  <si>
    <t>Редуктор привода TR-5024-230/ TR-5024-400</t>
  </si>
  <si>
    <t>TR230.01-5024</t>
  </si>
  <si>
    <t>Кронштейн конденсатора TR-3531-230 / TR-5024-230</t>
  </si>
  <si>
    <t>TR230.02</t>
  </si>
  <si>
    <t>Конденсатор привода TR-3531-230 / TR-5024-230</t>
  </si>
  <si>
    <t>TR230.03</t>
  </si>
  <si>
    <t>Электродвигатель привода TR-3531-230 / TR-5024-230</t>
  </si>
  <si>
    <t>TR230.05</t>
  </si>
  <si>
    <t>Электродвигатель приводаTR-5024-400</t>
  </si>
  <si>
    <t>TR.400.05-5024</t>
  </si>
  <si>
    <t>TR230.08</t>
  </si>
  <si>
    <t>TR230.14</t>
  </si>
  <si>
    <t>Шайба</t>
  </si>
  <si>
    <t>TR230.15</t>
  </si>
  <si>
    <t>Вал червячный привода TR-3531-230</t>
  </si>
  <si>
    <t>TR230.17-3531</t>
  </si>
  <si>
    <t>Вал червячный привода TR-5024-230/ TR-5024-400</t>
  </si>
  <si>
    <t>TR230.17-5024</t>
  </si>
  <si>
    <t>TR230.18</t>
  </si>
  <si>
    <t>TR230.19</t>
  </si>
  <si>
    <t>TR230.20</t>
  </si>
  <si>
    <t>Подшипник 61909</t>
  </si>
  <si>
    <t>TR230.21</t>
  </si>
  <si>
    <t>TR230.22</t>
  </si>
  <si>
    <t>Колесо червячное привода TR-3531-230</t>
  </si>
  <si>
    <t>TR230.23-3531</t>
  </si>
  <si>
    <t>Колесо червячное привода TR-5024-230/ TR-5024-400</t>
  </si>
  <si>
    <t>TR230.23-5024</t>
  </si>
  <si>
    <t>TR230.24</t>
  </si>
  <si>
    <t>TR230.25</t>
  </si>
  <si>
    <t>TR230.26</t>
  </si>
  <si>
    <t>Подшипник 16008</t>
  </si>
  <si>
    <t>TR230.34</t>
  </si>
  <si>
    <t>CUID-400N</t>
  </si>
  <si>
    <t>Винт</t>
  </si>
  <si>
    <t>CUID400N.01</t>
  </si>
  <si>
    <t>CUID400N.02</t>
  </si>
  <si>
    <t>Петля</t>
  </si>
  <si>
    <t>CUID400N.03</t>
  </si>
  <si>
    <t>Плата управления MIID</t>
  </si>
  <si>
    <t>CUID400N.04</t>
  </si>
  <si>
    <t>Плата основная MCID-2.6</t>
  </si>
  <si>
    <t>CUID400N.05</t>
  </si>
  <si>
    <t>Основание корпуса</t>
  </si>
  <si>
    <t>CUID400N.06</t>
  </si>
  <si>
    <t>1.</t>
  </si>
  <si>
    <t>2.</t>
  </si>
  <si>
    <t>3.</t>
  </si>
  <si>
    <t>4.</t>
  </si>
  <si>
    <t>5.</t>
  </si>
  <si>
    <t>6.</t>
  </si>
  <si>
    <t>7.</t>
  </si>
  <si>
    <t>8.</t>
  </si>
  <si>
    <t>Сводный прайс-лист</t>
  </si>
  <si>
    <t>Приводы серии Levigato для автоматизации гаражных ворот</t>
  </si>
  <si>
    <t>Привод AM-5000 линейного типа для автоматизации распашных ворот</t>
  </si>
  <si>
    <t>Приводы серии Targo 230В для автоматизации промышленных ворот</t>
  </si>
  <si>
    <t>Приводы серии Targo 400В для автоматизации промышленных ворот</t>
  </si>
  <si>
    <t>Цепные рейки для приводов серии Levigato</t>
  </si>
  <si>
    <t>Ременные рейки для приводов серии Levigato</t>
  </si>
  <si>
    <t>Блок управления CUID-400N для приводов серии Targo</t>
  </si>
  <si>
    <t>9.</t>
  </si>
  <si>
    <t>Код ТМЦ</t>
  </si>
  <si>
    <t>Наименование запасной части
(согласованное)</t>
  </si>
  <si>
    <t xml:space="preserve">Артикул </t>
  </si>
  <si>
    <t>Ед. Измерения</t>
  </si>
  <si>
    <t>шт.</t>
  </si>
  <si>
    <t>Трансформатор привода LG-600F и LG-1200</t>
  </si>
  <si>
    <t>Трансформатор привода LG-800</t>
  </si>
  <si>
    <t>Трансформатор привода LG-1000F</t>
  </si>
  <si>
    <t>Мотор-редуктор привода LG-600F</t>
  </si>
  <si>
    <t>Мотор-редуктор привода LG-800</t>
  </si>
  <si>
    <t>Мотор-редуктор привода LG-1000F</t>
  </si>
  <si>
    <t>Мотор-редуктор привода LG-1200</t>
  </si>
  <si>
    <t>Колесо червячное привода LG-600F и LG-1000F</t>
  </si>
  <si>
    <t>Колесо червячное привода LG-800 и LG-1200</t>
  </si>
  <si>
    <t>Цвет</t>
  </si>
  <si>
    <t>-</t>
  </si>
  <si>
    <t>Скидка клиента на ЗИП:</t>
  </si>
  <si>
    <r>
      <t xml:space="preserve">Трансформатор привода </t>
    </r>
    <r>
      <rPr>
        <sz val="9"/>
        <color rgb="FF000000"/>
        <rFont val="Arial"/>
        <family val="2"/>
        <charset val="204"/>
      </rPr>
      <t>LG-600F и LG-1200</t>
    </r>
  </si>
  <si>
    <r>
      <t xml:space="preserve">Трансформатор привода </t>
    </r>
    <r>
      <rPr>
        <sz val="9"/>
        <color rgb="FF000000"/>
        <rFont val="Arial"/>
        <family val="2"/>
        <charset val="204"/>
      </rPr>
      <t>LG-800</t>
    </r>
  </si>
  <si>
    <r>
      <t xml:space="preserve">Трансформатор привода </t>
    </r>
    <r>
      <rPr>
        <sz val="9"/>
        <color rgb="FF000000"/>
        <rFont val="Arial"/>
        <family val="2"/>
        <charset val="204"/>
      </rPr>
      <t>LG-1000F</t>
    </r>
  </si>
  <si>
    <r>
      <t xml:space="preserve">Мотор-редуктор привода </t>
    </r>
    <r>
      <rPr>
        <sz val="9"/>
        <color rgb="FF000000"/>
        <rFont val="Arial"/>
        <family val="2"/>
        <charset val="204"/>
      </rPr>
      <t>LG-600F</t>
    </r>
  </si>
  <si>
    <r>
      <t xml:space="preserve">Мотор-редуктор привода </t>
    </r>
    <r>
      <rPr>
        <sz val="9"/>
        <color rgb="FF000000"/>
        <rFont val="Arial"/>
        <family val="2"/>
        <charset val="204"/>
      </rPr>
      <t>LG-800</t>
    </r>
  </si>
  <si>
    <r>
      <t xml:space="preserve">Мотор-редуктор привода </t>
    </r>
    <r>
      <rPr>
        <sz val="9"/>
        <color rgb="FF000000"/>
        <rFont val="Arial"/>
        <family val="2"/>
        <charset val="204"/>
      </rPr>
      <t>LG-1000F</t>
    </r>
  </si>
  <si>
    <r>
      <t xml:space="preserve">Мотор-редуктор привода </t>
    </r>
    <r>
      <rPr>
        <sz val="9"/>
        <color rgb="FF000000"/>
        <rFont val="Arial"/>
        <family val="2"/>
        <charset val="204"/>
      </rPr>
      <t>LG-1200</t>
    </r>
  </si>
  <si>
    <r>
      <t xml:space="preserve">Колесо червячное привода </t>
    </r>
    <r>
      <rPr>
        <sz val="9"/>
        <color rgb="FF000000"/>
        <rFont val="Arial"/>
        <family val="2"/>
        <charset val="204"/>
      </rPr>
      <t>LG-600F и LG-1000F</t>
    </r>
  </si>
  <si>
    <r>
      <t xml:space="preserve">Колесо червячное привода </t>
    </r>
    <r>
      <rPr>
        <sz val="9"/>
        <color rgb="FF000000"/>
        <rFont val="Arial"/>
        <family val="2"/>
        <charset val="204"/>
      </rPr>
      <t>LG-800 и LG-1200</t>
    </r>
  </si>
  <si>
    <r>
      <t>RTО-500KIT</t>
    </r>
    <r>
      <rPr>
        <b/>
        <sz val="12"/>
        <color rgb="FF000000"/>
        <rFont val="Arial"/>
        <family val="2"/>
        <charset val="204"/>
      </rPr>
      <t xml:space="preserve"> / </t>
    </r>
    <r>
      <rPr>
        <b/>
        <sz val="12"/>
        <color theme="1"/>
        <rFont val="Arial"/>
        <family val="2"/>
        <charset val="204"/>
      </rPr>
      <t>RTО-1000KIT</t>
    </r>
    <r>
      <rPr>
        <b/>
        <sz val="12"/>
        <color rgb="FF000000"/>
        <rFont val="Arial"/>
        <family val="2"/>
        <charset val="204"/>
      </rPr>
      <t xml:space="preserve"> / </t>
    </r>
    <r>
      <rPr>
        <b/>
        <sz val="12"/>
        <color theme="1"/>
        <rFont val="Arial"/>
        <family val="2"/>
        <charset val="204"/>
      </rPr>
      <t>RTО-2000KIT</t>
    </r>
  </si>
  <si>
    <t>Блок управления приводом промышленных ворот 
с напряжением питания 400В</t>
  </si>
  <si>
    <t>назад к содержанию</t>
  </si>
  <si>
    <t>AM5000.01</t>
  </si>
  <si>
    <t>AM5000.02</t>
  </si>
  <si>
    <t>AM5000.03</t>
  </si>
  <si>
    <t>AM5000.04</t>
  </si>
  <si>
    <t>AM5000.05</t>
  </si>
  <si>
    <t>AM5000.06</t>
  </si>
  <si>
    <t>AM5000.07</t>
  </si>
  <si>
    <t>AM5000.08</t>
  </si>
  <si>
    <t>AM5000.09</t>
  </si>
  <si>
    <t>AM5000.10</t>
  </si>
  <si>
    <t>AM5000.11</t>
  </si>
  <si>
    <t>AM5000.12</t>
  </si>
  <si>
    <t>AM5000.13</t>
  </si>
  <si>
    <t>AM5000.14</t>
  </si>
  <si>
    <t>ASW.5025</t>
  </si>
  <si>
    <r>
      <rPr>
        <b/>
        <sz val="48"/>
        <color theme="0"/>
        <rFont val="Arial"/>
        <family val="2"/>
        <charset val="204"/>
      </rPr>
      <t>ALUTECH</t>
    </r>
    <r>
      <rPr>
        <b/>
        <sz val="22"/>
        <color theme="0"/>
        <rFont val="Arial"/>
        <family val="2"/>
        <charset val="204"/>
      </rPr>
      <t xml:space="preserve">
</t>
    </r>
    <r>
      <rPr>
        <sz val="22"/>
        <color theme="0"/>
        <rFont val="Arial"/>
        <family val="2"/>
        <charset val="204"/>
      </rPr>
      <t xml:space="preserve">Прайс-лист запасных частей 
для систем автоматизации </t>
    </r>
  </si>
  <si>
    <t>Дата обновления - 01.01.2019</t>
  </si>
  <si>
    <t xml:space="preserve">В прайс-листе указаны дилерские и розничные цены 
в российских рублях (RUR) с НДС. </t>
  </si>
  <si>
    <t>Приводы серии Roteo для автоматизации откатных ворот</t>
  </si>
  <si>
    <t>Цена клиента с учетом индивидуальной скидки, RUR с НДС</t>
  </si>
  <si>
    <t>Розничная цена, 
RUR с НДС</t>
  </si>
  <si>
    <t>AM5000.21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</si>
</sst>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4"/>
      <name val="Arial"/>
      <family val="2"/>
      <charset val="204"/>
    </font>
    <font>
      <sz val="14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i/>
      <sz val="14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Verdana"/>
      <family val="2"/>
      <charset val="204"/>
    </font>
    <font>
      <sz val="10"/>
      <name val="Arial Cyr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6"/>
      <name val="Arial"/>
      <family val="2"/>
      <charset val="204"/>
    </font>
    <font>
      <sz val="16"/>
      <color theme="1"/>
      <name val="Arial"/>
      <family val="2"/>
      <charset val="204"/>
    </font>
    <font>
      <u/>
      <sz val="16"/>
      <color indexed="12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22"/>
      <color theme="0"/>
      <name val="Arial"/>
      <family val="2"/>
      <charset val="204"/>
    </font>
    <font>
      <b/>
      <sz val="48"/>
      <color theme="0"/>
      <name val="Arial"/>
      <family val="2"/>
      <charset val="204"/>
    </font>
    <font>
      <sz val="22"/>
      <color theme="0"/>
      <name val="Arial"/>
      <family val="2"/>
      <charset val="204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A2157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/>
    <xf numFmtId="43" fontId="31" fillId="0" borderId="0" applyFont="0" applyFill="0" applyBorder="0" applyAlignment="0" applyProtection="0"/>
  </cellStyleXfs>
  <cellXfs count="128">
    <xf numFmtId="0" fontId="0" fillId="0" borderId="0" xfId="0"/>
    <xf numFmtId="0" fontId="7" fillId="2" borderId="0" xfId="1" applyFont="1" applyFill="1"/>
    <xf numFmtId="0" fontId="8" fillId="2" borderId="0" xfId="1" applyFont="1" applyFill="1"/>
    <xf numFmtId="0" fontId="9" fillId="0" borderId="0" xfId="1" applyFont="1"/>
    <xf numFmtId="0" fontId="12" fillId="2" borderId="0" xfId="1" applyFont="1" applyFill="1"/>
    <xf numFmtId="0" fontId="10" fillId="2" borderId="0" xfId="1" applyFont="1" applyFill="1" applyAlignment="1">
      <alignment horizontal="left"/>
    </xf>
    <xf numFmtId="14" fontId="7" fillId="2" borderId="0" xfId="1" applyNumberFormat="1" applyFont="1" applyFill="1"/>
    <xf numFmtId="0" fontId="9" fillId="3" borderId="0" xfId="1" applyFont="1" applyFill="1"/>
    <xf numFmtId="0" fontId="0" fillId="0" borderId="0" xfId="0" applyAlignment="1">
      <alignment vertical="center"/>
    </xf>
    <xf numFmtId="0" fontId="15" fillId="2" borderId="8" xfId="1" applyFont="1" applyFill="1" applyBorder="1" applyAlignment="1">
      <alignment horizontal="center" vertical="top" wrapText="1"/>
    </xf>
    <xf numFmtId="0" fontId="15" fillId="4" borderId="5" xfId="1" applyFont="1" applyFill="1" applyBorder="1" applyAlignment="1">
      <alignment horizontal="center" vertical="top" wrapText="1"/>
    </xf>
    <xf numFmtId="0" fontId="15" fillId="4" borderId="5" xfId="0" applyFont="1" applyFill="1" applyBorder="1" applyAlignment="1">
      <alignment horizontal="center" vertical="top"/>
    </xf>
    <xf numFmtId="0" fontId="15" fillId="4" borderId="5" xfId="0" applyFont="1" applyFill="1" applyBorder="1" applyAlignment="1">
      <alignment horizontal="center" vertical="top" wrapText="1"/>
    </xf>
    <xf numFmtId="0" fontId="17" fillId="0" borderId="3" xfId="0" applyFont="1" applyBorder="1" applyAlignment="1">
      <alignment horizontal="center" vertical="center"/>
    </xf>
    <xf numFmtId="0" fontId="15" fillId="2" borderId="3" xfId="0" applyFont="1" applyFill="1" applyBorder="1" applyAlignment="1">
      <alignment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5" fillId="2" borderId="12" xfId="0" applyFont="1" applyFill="1" applyBorder="1" applyAlignment="1">
      <alignment vertical="center" wrapText="1"/>
    </xf>
    <xf numFmtId="0" fontId="15" fillId="4" borderId="13" xfId="0" applyFont="1" applyFill="1" applyBorder="1" applyAlignment="1">
      <alignment horizontal="center" vertical="top" wrapText="1"/>
    </xf>
    <xf numFmtId="0" fontId="15" fillId="4" borderId="4" xfId="0" applyFont="1" applyFill="1" applyBorder="1" applyAlignment="1">
      <alignment horizontal="center" vertical="top"/>
    </xf>
    <xf numFmtId="0" fontId="0" fillId="2" borderId="0" xfId="0" applyFill="1"/>
    <xf numFmtId="0" fontId="19" fillId="2" borderId="0" xfId="0" applyFont="1" applyFill="1" applyAlignment="1">
      <alignment horizontal="left" vertical="center"/>
    </xf>
    <xf numFmtId="0" fontId="0" fillId="2" borderId="0" xfId="0" applyFill="1" applyAlignment="1"/>
    <xf numFmtId="0" fontId="21" fillId="2" borderId="0" xfId="0" applyFont="1" applyFill="1" applyAlignment="1"/>
    <xf numFmtId="0" fontId="17" fillId="2" borderId="15" xfId="0" applyFont="1" applyFill="1" applyBorder="1"/>
    <xf numFmtId="0" fontId="17" fillId="2" borderId="11" xfId="0" applyFont="1" applyFill="1" applyBorder="1" applyAlignment="1">
      <alignment horizontal="justify" vertical="center"/>
    </xf>
    <xf numFmtId="0" fontId="18" fillId="2" borderId="2" xfId="0" applyFont="1" applyFill="1" applyBorder="1" applyAlignment="1">
      <alignment horizontal="justify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justify" vertical="center"/>
    </xf>
    <xf numFmtId="0" fontId="18" fillId="2" borderId="7" xfId="0" applyFont="1" applyFill="1" applyBorder="1" applyAlignment="1">
      <alignment horizontal="justify" vertical="center"/>
    </xf>
    <xf numFmtId="0" fontId="17" fillId="2" borderId="7" xfId="0" applyFont="1" applyFill="1" applyBorder="1" applyAlignment="1">
      <alignment horizontal="center" vertical="center" wrapText="1"/>
    </xf>
    <xf numFmtId="0" fontId="2" fillId="2" borderId="0" xfId="0" applyFont="1" applyFill="1" applyAlignment="1"/>
    <xf numFmtId="0" fontId="19" fillId="2" borderId="0" xfId="0" applyFont="1" applyFill="1" applyAlignment="1"/>
    <xf numFmtId="0" fontId="20" fillId="2" borderId="0" xfId="0" applyFont="1" applyFill="1" applyAlignment="1"/>
    <xf numFmtId="0" fontId="1" fillId="2" borderId="0" xfId="0" applyFont="1" applyFill="1" applyAlignment="1"/>
    <xf numFmtId="0" fontId="17" fillId="2" borderId="14" xfId="0" applyFont="1" applyFill="1" applyBorder="1" applyAlignment="1">
      <alignment horizontal="justify" vertical="center"/>
    </xf>
    <xf numFmtId="0" fontId="17" fillId="2" borderId="9" xfId="0" applyFont="1" applyFill="1" applyBorder="1" applyAlignment="1">
      <alignment horizontal="justify" vertical="center"/>
    </xf>
    <xf numFmtId="0" fontId="18" fillId="2" borderId="3" xfId="0" applyFont="1" applyFill="1" applyBorder="1" applyAlignment="1">
      <alignment horizontal="justify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justify" vertical="center"/>
    </xf>
    <xf numFmtId="0" fontId="17" fillId="2" borderId="7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6" fillId="2" borderId="0" xfId="0" applyFont="1" applyFill="1"/>
    <xf numFmtId="0" fontId="17" fillId="2" borderId="11" xfId="0" applyFont="1" applyFill="1" applyBorder="1" applyAlignment="1">
      <alignment horizontal="justify" vertical="center" wrapText="1"/>
    </xf>
    <xf numFmtId="0" fontId="18" fillId="2" borderId="2" xfId="0" applyFont="1" applyFill="1" applyBorder="1" applyAlignment="1">
      <alignment horizontal="justify" vertical="center" wrapText="1"/>
    </xf>
    <xf numFmtId="0" fontId="17" fillId="2" borderId="6" xfId="0" applyFont="1" applyFill="1" applyBorder="1" applyAlignment="1">
      <alignment horizontal="justify" vertical="center" wrapText="1"/>
    </xf>
    <xf numFmtId="0" fontId="18" fillId="2" borderId="7" xfId="0" applyFont="1" applyFill="1" applyBorder="1" applyAlignment="1">
      <alignment horizontal="justify" vertical="center" wrapText="1"/>
    </xf>
    <xf numFmtId="0" fontId="3" fillId="2" borderId="0" xfId="0" applyFont="1" applyFill="1" applyAlignment="1">
      <alignment horizontal="justify" vertical="center"/>
    </xf>
    <xf numFmtId="0" fontId="19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21" fillId="2" borderId="0" xfId="0" applyFont="1" applyFill="1" applyAlignment="1">
      <alignment horizontal="left" vertical="center" wrapText="1"/>
    </xf>
    <xf numFmtId="0" fontId="18" fillId="2" borderId="11" xfId="0" applyFont="1" applyFill="1" applyBorder="1" applyAlignment="1">
      <alignment horizontal="justify" vertical="center" wrapText="1"/>
    </xf>
    <xf numFmtId="0" fontId="21" fillId="2" borderId="0" xfId="0" applyFont="1" applyFill="1" applyAlignment="1">
      <alignment horizontal="left" vertical="center"/>
    </xf>
    <xf numFmtId="0" fontId="0" fillId="2" borderId="11" xfId="0" applyFill="1" applyBorder="1"/>
    <xf numFmtId="0" fontId="3" fillId="2" borderId="11" xfId="0" applyFont="1" applyFill="1" applyBorder="1" applyAlignment="1">
      <alignment horizontal="justify" vertical="center" wrapText="1"/>
    </xf>
    <xf numFmtId="0" fontId="4" fillId="2" borderId="2" xfId="0" applyFont="1" applyFill="1" applyBorder="1" applyAlignment="1">
      <alignment horizontal="justify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justify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22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vertical="center"/>
    </xf>
    <xf numFmtId="0" fontId="17" fillId="2" borderId="11" xfId="0" applyFont="1" applyFill="1" applyBorder="1"/>
    <xf numFmtId="0" fontId="17" fillId="2" borderId="2" xfId="0" applyFont="1" applyFill="1" applyBorder="1" applyAlignment="1">
      <alignment horizontal="justify" vertical="center" wrapText="1"/>
    </xf>
    <xf numFmtId="0" fontId="17" fillId="2" borderId="7" xfId="0" applyFont="1" applyFill="1" applyBorder="1" applyAlignment="1">
      <alignment horizontal="justify" vertical="center" wrapText="1"/>
    </xf>
    <xf numFmtId="0" fontId="3" fillId="2" borderId="2" xfId="0" applyFont="1" applyFill="1" applyBorder="1" applyAlignment="1">
      <alignment horizontal="justify" vertical="center" wrapText="1"/>
    </xf>
    <xf numFmtId="0" fontId="17" fillId="5" borderId="7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left" vertical="center"/>
    </xf>
    <xf numFmtId="0" fontId="21" fillId="2" borderId="0" xfId="0" applyFont="1" applyFill="1"/>
    <xf numFmtId="0" fontId="2" fillId="5" borderId="2" xfId="0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top" wrapText="1"/>
    </xf>
    <xf numFmtId="0" fontId="0" fillId="2" borderId="17" xfId="0" applyFill="1" applyBorder="1"/>
    <xf numFmtId="0" fontId="3" fillId="2" borderId="7" xfId="0" applyFont="1" applyFill="1" applyBorder="1" applyAlignment="1">
      <alignment horizontal="justify" vertical="center" wrapText="1"/>
    </xf>
    <xf numFmtId="0" fontId="2" fillId="5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justify" vertical="center" wrapText="1"/>
    </xf>
    <xf numFmtId="0" fontId="13" fillId="2" borderId="0" xfId="2" applyFill="1" applyAlignment="1" applyProtection="1"/>
    <xf numFmtId="0" fontId="16" fillId="2" borderId="19" xfId="1" applyFont="1" applyFill="1" applyBorder="1" applyAlignment="1">
      <alignment horizontal="center" vertical="top" wrapText="1"/>
    </xf>
    <xf numFmtId="0" fontId="23" fillId="2" borderId="0" xfId="1" applyFont="1" applyFill="1"/>
    <xf numFmtId="0" fontId="24" fillId="2" borderId="0" xfId="1" applyFont="1" applyFill="1"/>
    <xf numFmtId="0" fontId="25" fillId="2" borderId="0" xfId="2" applyFont="1" applyFill="1" applyAlignment="1" applyProtection="1">
      <alignment horizontal="left"/>
    </xf>
    <xf numFmtId="0" fontId="24" fillId="2" borderId="0" xfId="1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7" fillId="0" borderId="0" xfId="0" applyFont="1" applyFill="1" applyAlignment="1">
      <alignment horizontal="right" vertical="center"/>
    </xf>
    <xf numFmtId="0" fontId="27" fillId="0" borderId="18" xfId="0" applyFont="1" applyFill="1" applyBorder="1" applyAlignment="1">
      <alignment horizontal="center" vertical="top"/>
    </xf>
    <xf numFmtId="0" fontId="27" fillId="0" borderId="8" xfId="0" applyFont="1" applyFill="1" applyBorder="1" applyAlignment="1">
      <alignment horizontal="center" vertical="top" wrapText="1"/>
    </xf>
    <xf numFmtId="0" fontId="26" fillId="0" borderId="9" xfId="0" applyFont="1" applyFill="1" applyBorder="1" applyAlignment="1">
      <alignment vertical="center"/>
    </xf>
    <xf numFmtId="0" fontId="26" fillId="0" borderId="3" xfId="0" applyFont="1" applyFill="1" applyBorder="1" applyAlignment="1">
      <alignment horizontal="left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left" vertical="center"/>
    </xf>
    <xf numFmtId="0" fontId="26" fillId="0" borderId="7" xfId="0" applyFont="1" applyFill="1" applyBorder="1" applyAlignment="1">
      <alignment horizontal="left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0" fontId="7" fillId="2" borderId="0" xfId="1" applyFont="1" applyFill="1" applyAlignment="1">
      <alignment horizontal="right" vertical="center"/>
    </xf>
    <xf numFmtId="0" fontId="7" fillId="2" borderId="0" xfId="1" applyFont="1" applyFill="1" applyAlignment="1">
      <alignment horizontal="right"/>
    </xf>
    <xf numFmtId="0" fontId="10" fillId="2" borderId="0" xfId="1" applyFont="1" applyFill="1" applyAlignment="1">
      <alignment horizontal="right" vertical="center"/>
    </xf>
    <xf numFmtId="0" fontId="8" fillId="2" borderId="0" xfId="1" applyFont="1" applyFill="1" applyAlignment="1">
      <alignment horizontal="right" vertical="center"/>
    </xf>
    <xf numFmtId="0" fontId="9" fillId="3" borderId="0" xfId="1" applyFont="1" applyFill="1" applyAlignment="1">
      <alignment horizontal="right" vertical="center"/>
    </xf>
    <xf numFmtId="0" fontId="9" fillId="0" borderId="0" xfId="1" applyFont="1" applyAlignment="1">
      <alignment horizontal="right" vertical="center"/>
    </xf>
    <xf numFmtId="0" fontId="9" fillId="2" borderId="0" xfId="1" applyFont="1" applyFill="1" applyAlignment="1">
      <alignment horizontal="right" vertical="center"/>
    </xf>
    <xf numFmtId="0" fontId="9" fillId="2" borderId="0" xfId="1" applyFont="1" applyFill="1"/>
    <xf numFmtId="0" fontId="11" fillId="2" borderId="0" xfId="1" applyFont="1" applyFill="1" applyAlignment="1">
      <alignment horizontal="left" vertical="top" wrapText="1"/>
    </xf>
    <xf numFmtId="0" fontId="28" fillId="7" borderId="0" xfId="1" applyFont="1" applyFill="1" applyAlignment="1">
      <alignment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9" fontId="26" fillId="6" borderId="1" xfId="0" applyNumberFormat="1" applyFont="1" applyFill="1" applyBorder="1" applyAlignment="1">
      <alignment vertical="center"/>
    </xf>
    <xf numFmtId="43" fontId="15" fillId="2" borderId="3" xfId="4" applyNumberFormat="1" applyFont="1" applyFill="1" applyBorder="1" applyAlignment="1">
      <alignment vertical="center" wrapText="1"/>
    </xf>
    <xf numFmtId="43" fontId="15" fillId="2" borderId="12" xfId="4" applyNumberFormat="1" applyFont="1" applyFill="1" applyBorder="1" applyAlignment="1">
      <alignment vertical="center" wrapText="1"/>
    </xf>
    <xf numFmtId="2" fontId="15" fillId="2" borderId="3" xfId="0" applyNumberFormat="1" applyFont="1" applyFill="1" applyBorder="1" applyAlignment="1">
      <alignment vertical="center" wrapText="1"/>
    </xf>
    <xf numFmtId="2" fontId="15" fillId="2" borderId="12" xfId="0" applyNumberFormat="1" applyFont="1" applyFill="1" applyBorder="1" applyAlignment="1">
      <alignment vertical="center" wrapText="1"/>
    </xf>
    <xf numFmtId="2" fontId="0" fillId="0" borderId="0" xfId="0" applyNumberFormat="1" applyAlignment="1">
      <alignment vertical="center"/>
    </xf>
    <xf numFmtId="2" fontId="17" fillId="0" borderId="10" xfId="0" applyNumberFormat="1" applyFont="1" applyBorder="1" applyAlignment="1">
      <alignment horizontal="center" vertical="center"/>
    </xf>
    <xf numFmtId="0" fontId="28" fillId="7" borderId="0" xfId="1" applyFont="1" applyFill="1" applyAlignment="1">
      <alignment horizontal="left" vertical="center" wrapText="1"/>
    </xf>
    <xf numFmtId="0" fontId="11" fillId="2" borderId="0" xfId="1" applyFont="1" applyFill="1" applyAlignment="1">
      <alignment horizontal="left" vertical="top" wrapText="1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/>
    </xf>
  </cellXfs>
  <cellStyles count="5">
    <cellStyle name="Гиперссылка" xfId="2" builtinId="8"/>
    <cellStyle name="Обычный" xfId="0" builtinId="0"/>
    <cellStyle name="Обычный 12" xfId="3"/>
    <cellStyle name="Обычный 2" xfId="1"/>
    <cellStyle name="Финансовый" xfId="4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A2157"/>
      <color rgb="FFFF0066"/>
      <color rgb="FFCC3399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.jpe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164086</xdr:colOff>
      <xdr:row>0</xdr:row>
      <xdr:rowOff>53628</xdr:rowOff>
    </xdr:from>
    <xdr:to>
      <xdr:col>14</xdr:col>
      <xdr:colOff>551443</xdr:colOff>
      <xdr:row>2</xdr:row>
      <xdr:rowOff>201545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0477" t="6654" r="7978" b="80575"/>
        <a:stretch>
          <a:fillRect/>
        </a:stretch>
      </xdr:blipFill>
      <xdr:spPr bwMode="auto">
        <a:xfrm>
          <a:off x="6817979" y="53628"/>
          <a:ext cx="1612000" cy="6105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2402</xdr:rowOff>
    </xdr:from>
    <xdr:to>
      <xdr:col>1</xdr:col>
      <xdr:colOff>57232</xdr:colOff>
      <xdr:row>32</xdr:row>
      <xdr:rowOff>27214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455" t="38163" r="65791" b="4772"/>
        <a:stretch/>
      </xdr:blipFill>
      <xdr:spPr>
        <a:xfrm>
          <a:off x="0" y="927688"/>
          <a:ext cx="547089" cy="8134669"/>
        </a:xfrm>
        <a:prstGeom prst="rect">
          <a:avLst/>
        </a:prstGeom>
      </xdr:spPr>
    </xdr:pic>
    <xdr:clientData/>
  </xdr:twoCellAnchor>
  <xdr:twoCellAnchor editAs="oneCell">
    <xdr:from>
      <xdr:col>10</xdr:col>
      <xdr:colOff>556044</xdr:colOff>
      <xdr:row>4</xdr:row>
      <xdr:rowOff>1474</xdr:rowOff>
    </xdr:from>
    <xdr:to>
      <xdr:col>14</xdr:col>
      <xdr:colOff>606814</xdr:colOff>
      <xdr:row>10</xdr:row>
      <xdr:rowOff>13367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5294" y="926760"/>
          <a:ext cx="2500056" cy="250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505651</xdr:colOff>
      <xdr:row>2</xdr:row>
      <xdr:rowOff>22916</xdr:rowOff>
    </xdr:from>
    <xdr:to>
      <xdr:col>17</xdr:col>
      <xdr:colOff>238124</xdr:colOff>
      <xdr:row>46</xdr:row>
      <xdr:rowOff>68136</xdr:rowOff>
    </xdr:to>
    <xdr:pic>
      <xdr:nvPicPr>
        <xdr:cNvPr id="2" name="Рисунок 1" descr="D:\Kosovets\Мои документы\Alutech_АВС\Продукция\ЗИП Алютех\Рисунки\Привод-ЗИП.em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6401" y="403916"/>
          <a:ext cx="6368223" cy="8919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312963</xdr:colOff>
      <xdr:row>0</xdr:row>
      <xdr:rowOff>95249</xdr:rowOff>
    </xdr:from>
    <xdr:to>
      <xdr:col>6</xdr:col>
      <xdr:colOff>0</xdr:colOff>
      <xdr:row>3</xdr:row>
      <xdr:rowOff>81801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6735534" y="95249"/>
          <a:ext cx="1589428" cy="558052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195034</xdr:colOff>
      <xdr:row>0</xdr:row>
      <xdr:rowOff>111124</xdr:rowOff>
    </xdr:from>
    <xdr:to>
      <xdr:col>18</xdr:col>
      <xdr:colOff>573426</xdr:colOff>
      <xdr:row>3</xdr:row>
      <xdr:rowOff>97676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14768284" y="111124"/>
          <a:ext cx="1584892" cy="55805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95249</xdr:colOff>
      <xdr:row>1</xdr:row>
      <xdr:rowOff>136526</xdr:rowOff>
    </xdr:from>
    <xdr:to>
      <xdr:col>18</xdr:col>
      <xdr:colOff>330200</xdr:colOff>
      <xdr:row>24</xdr:row>
      <xdr:rowOff>27215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6570" y="327026"/>
          <a:ext cx="6970487" cy="4898118"/>
        </a:xfrm>
        <a:prstGeom prst="rect">
          <a:avLst/>
        </a:prstGeom>
      </xdr:spPr>
    </xdr:pic>
    <xdr:clientData/>
  </xdr:twoCellAnchor>
  <xdr:twoCellAnchor>
    <xdr:from>
      <xdr:col>16</xdr:col>
      <xdr:colOff>97971</xdr:colOff>
      <xdr:row>0</xdr:row>
      <xdr:rowOff>79375</xdr:rowOff>
    </xdr:from>
    <xdr:to>
      <xdr:col>18</xdr:col>
      <xdr:colOff>489063</xdr:colOff>
      <xdr:row>3</xdr:row>
      <xdr:rowOff>104027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13460185" y="79375"/>
          <a:ext cx="1615735" cy="596152"/>
        </a:xfrm>
        <a:prstGeom prst="rect">
          <a:avLst/>
        </a:prstGeom>
        <a:noFill/>
      </xdr:spPr>
    </xdr:pic>
    <xdr:clientData/>
  </xdr:twoCellAnchor>
  <xdr:twoCellAnchor>
    <xdr:from>
      <xdr:col>5</xdr:col>
      <xdr:colOff>816428</xdr:colOff>
      <xdr:row>0</xdr:row>
      <xdr:rowOff>68035</xdr:rowOff>
    </xdr:from>
    <xdr:to>
      <xdr:col>6</xdr:col>
      <xdr:colOff>509927</xdr:colOff>
      <xdr:row>3</xdr:row>
      <xdr:rowOff>86337</xdr:rowOff>
    </xdr:to>
    <xdr:pic>
      <xdr:nvPicPr>
        <xdr:cNvPr id="1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0428" y="68035"/>
          <a:ext cx="1598499" cy="58980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491490</xdr:colOff>
      <xdr:row>1</xdr:row>
      <xdr:rowOff>146685</xdr:rowOff>
    </xdr:from>
    <xdr:to>
      <xdr:col>17</xdr:col>
      <xdr:colOff>85725</xdr:colOff>
      <xdr:row>19</xdr:row>
      <xdr:rowOff>175895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2390" y="337185"/>
          <a:ext cx="6299835" cy="4083685"/>
        </a:xfrm>
        <a:prstGeom prst="rect">
          <a:avLst/>
        </a:prstGeom>
      </xdr:spPr>
    </xdr:pic>
    <xdr:clientData/>
  </xdr:twoCellAnchor>
  <xdr:twoCellAnchor>
    <xdr:from>
      <xdr:col>5</xdr:col>
      <xdr:colOff>285750</xdr:colOff>
      <xdr:row>0</xdr:row>
      <xdr:rowOff>34925</xdr:rowOff>
    </xdr:from>
    <xdr:to>
      <xdr:col>6</xdr:col>
      <xdr:colOff>0</xdr:colOff>
      <xdr:row>3</xdr:row>
      <xdr:rowOff>21477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5524500" y="34925"/>
          <a:ext cx="1598499" cy="589802"/>
        </a:xfrm>
        <a:prstGeom prst="rect">
          <a:avLst/>
        </a:prstGeom>
        <a:noFill/>
      </xdr:spPr>
    </xdr:pic>
    <xdr:clientData/>
  </xdr:twoCellAnchor>
  <xdr:twoCellAnchor>
    <xdr:from>
      <xdr:col>15</xdr:col>
      <xdr:colOff>122010</xdr:colOff>
      <xdr:row>0</xdr:row>
      <xdr:rowOff>34925</xdr:rowOff>
    </xdr:from>
    <xdr:to>
      <xdr:col>17</xdr:col>
      <xdr:colOff>518545</xdr:colOff>
      <xdr:row>3</xdr:row>
      <xdr:rowOff>21477</xdr:rowOff>
    </xdr:to>
    <xdr:pic>
      <xdr:nvPicPr>
        <xdr:cNvPr id="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12809310" y="34925"/>
          <a:ext cx="1615735" cy="596152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72459</xdr:colOff>
      <xdr:row>5</xdr:row>
      <xdr:rowOff>73442</xdr:rowOff>
    </xdr:from>
    <xdr:to>
      <xdr:col>21</xdr:col>
      <xdr:colOff>539353</xdr:colOff>
      <xdr:row>35</xdr:row>
      <xdr:rowOff>76835</xdr:rowOff>
    </xdr:to>
    <xdr:pic>
      <xdr:nvPicPr>
        <xdr:cNvPr id="2" name="Рисунок 1" descr="D:\Kosovets\Мои документы\Alutech_АВС\Продукция\ЗИП Алютех\Рисунки\ЗИП - Откатка (vs2).em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7397" y="1025942"/>
          <a:ext cx="9134644" cy="624226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833437</xdr:colOff>
      <xdr:row>0</xdr:row>
      <xdr:rowOff>119063</xdr:rowOff>
    </xdr:from>
    <xdr:to>
      <xdr:col>6</xdr:col>
      <xdr:colOff>360249</xdr:colOff>
      <xdr:row>3</xdr:row>
      <xdr:rowOff>137365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6858000" y="119063"/>
          <a:ext cx="1693749" cy="804115"/>
        </a:xfrm>
        <a:prstGeom prst="rect">
          <a:avLst/>
        </a:prstGeom>
        <a:noFill/>
      </xdr:spPr>
    </xdr:pic>
    <xdr:clientData/>
  </xdr:twoCellAnchor>
  <xdr:twoCellAnchor>
    <xdr:from>
      <xdr:col>19</xdr:col>
      <xdr:colOff>145822</xdr:colOff>
      <xdr:row>0</xdr:row>
      <xdr:rowOff>142876</xdr:rowOff>
    </xdr:from>
    <xdr:to>
      <xdr:col>21</xdr:col>
      <xdr:colOff>510607</xdr:colOff>
      <xdr:row>3</xdr:row>
      <xdr:rowOff>161178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16600260" y="142876"/>
          <a:ext cx="1603035" cy="58980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225135</xdr:colOff>
      <xdr:row>0</xdr:row>
      <xdr:rowOff>34636</xdr:rowOff>
    </xdr:from>
    <xdr:to>
      <xdr:col>6</xdr:col>
      <xdr:colOff>0</xdr:colOff>
      <xdr:row>3</xdr:row>
      <xdr:rowOff>35620</xdr:rowOff>
    </xdr:to>
    <xdr:pic>
      <xdr:nvPicPr>
        <xdr:cNvPr id="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0477" t="6654" r="7978" b="80575"/>
        <a:stretch>
          <a:fillRect/>
        </a:stretch>
      </xdr:blipFill>
      <xdr:spPr bwMode="auto">
        <a:xfrm>
          <a:off x="5247408" y="34636"/>
          <a:ext cx="1598498" cy="589802"/>
        </a:xfrm>
        <a:prstGeom prst="rect">
          <a:avLst/>
        </a:prstGeom>
        <a:noFill/>
      </xdr:spPr>
    </xdr:pic>
    <xdr:clientData/>
  </xdr:twoCellAnchor>
  <xdr:twoCellAnchor>
    <xdr:from>
      <xdr:col>14</xdr:col>
      <xdr:colOff>154478</xdr:colOff>
      <xdr:row>0</xdr:row>
      <xdr:rowOff>23813</xdr:rowOff>
    </xdr:from>
    <xdr:to>
      <xdr:col>16</xdr:col>
      <xdr:colOff>545241</xdr:colOff>
      <xdr:row>3</xdr:row>
      <xdr:rowOff>24797</xdr:rowOff>
    </xdr:to>
    <xdr:pic>
      <xdr:nvPicPr>
        <xdr:cNvPr id="6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0477" t="6654" r="7978" b="80575"/>
        <a:stretch>
          <a:fillRect/>
        </a:stretch>
      </xdr:blipFill>
      <xdr:spPr bwMode="auto">
        <a:xfrm>
          <a:off x="11930842" y="23813"/>
          <a:ext cx="1603035" cy="58980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62014</xdr:colOff>
      <xdr:row>4</xdr:row>
      <xdr:rowOff>28286</xdr:rowOff>
    </xdr:from>
    <xdr:to>
      <xdr:col>16</xdr:col>
      <xdr:colOff>565632</xdr:colOff>
      <xdr:row>24</xdr:row>
      <xdr:rowOff>238527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5728" y="817500"/>
          <a:ext cx="6626834" cy="46253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163286</xdr:colOff>
      <xdr:row>4</xdr:row>
      <xdr:rowOff>12618</xdr:rowOff>
    </xdr:from>
    <xdr:to>
      <xdr:col>17</xdr:col>
      <xdr:colOff>296388</xdr:colOff>
      <xdr:row>36</xdr:row>
      <xdr:rowOff>145968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877" y="809254"/>
          <a:ext cx="6800603" cy="6714259"/>
        </a:xfrm>
        <a:prstGeom prst="rect">
          <a:avLst/>
        </a:prstGeom>
      </xdr:spPr>
    </xdr:pic>
    <xdr:clientData/>
  </xdr:twoCellAnchor>
  <xdr:twoCellAnchor>
    <xdr:from>
      <xdr:col>5</xdr:col>
      <xdr:colOff>264102</xdr:colOff>
      <xdr:row>0</xdr:row>
      <xdr:rowOff>44016</xdr:rowOff>
    </xdr:from>
    <xdr:to>
      <xdr:col>6</xdr:col>
      <xdr:colOff>0</xdr:colOff>
      <xdr:row>3</xdr:row>
      <xdr:rowOff>43557</xdr:rowOff>
    </xdr:to>
    <xdr:pic>
      <xdr:nvPicPr>
        <xdr:cNvPr id="6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6471227" y="44016"/>
          <a:ext cx="1604271" cy="586916"/>
        </a:xfrm>
        <a:prstGeom prst="rect">
          <a:avLst/>
        </a:prstGeom>
        <a:noFill/>
      </xdr:spPr>
    </xdr:pic>
    <xdr:clientData/>
  </xdr:twoCellAnchor>
  <xdr:twoCellAnchor>
    <xdr:from>
      <xdr:col>15</xdr:col>
      <xdr:colOff>112627</xdr:colOff>
      <xdr:row>0</xdr:row>
      <xdr:rowOff>121227</xdr:rowOff>
    </xdr:from>
    <xdr:to>
      <xdr:col>17</xdr:col>
      <xdr:colOff>497617</xdr:colOff>
      <xdr:row>3</xdr:row>
      <xdr:rowOff>120768</xdr:rowOff>
    </xdr:to>
    <xdr:pic>
      <xdr:nvPicPr>
        <xdr:cNvPr id="7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13655445" y="121227"/>
          <a:ext cx="1597263" cy="588359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436131</xdr:colOff>
      <xdr:row>4</xdr:row>
      <xdr:rowOff>109106</xdr:rowOff>
    </xdr:from>
    <xdr:to>
      <xdr:col>17</xdr:col>
      <xdr:colOff>277091</xdr:colOff>
      <xdr:row>39</xdr:row>
      <xdr:rowOff>121227</xdr:rowOff>
    </xdr:to>
    <xdr:pic>
      <xdr:nvPicPr>
        <xdr:cNvPr id="2" name="Рисунок 1" descr="D:\Документация\16. ЗИП по всем продуктам\ЗИП-промка 230V.em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9586" y="923061"/>
          <a:ext cx="7495596" cy="73203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401496</xdr:colOff>
      <xdr:row>0</xdr:row>
      <xdr:rowOff>74471</xdr:rowOff>
    </xdr:from>
    <xdr:to>
      <xdr:col>6</xdr:col>
      <xdr:colOff>0</xdr:colOff>
      <xdr:row>3</xdr:row>
      <xdr:rowOff>56694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6584087" y="74471"/>
          <a:ext cx="1601385" cy="588359"/>
        </a:xfrm>
        <a:prstGeom prst="rect">
          <a:avLst/>
        </a:prstGeom>
        <a:noFill/>
      </xdr:spPr>
    </xdr:pic>
    <xdr:clientData/>
  </xdr:twoCellAnchor>
  <xdr:twoCellAnchor>
    <xdr:from>
      <xdr:col>15</xdr:col>
      <xdr:colOff>146113</xdr:colOff>
      <xdr:row>0</xdr:row>
      <xdr:rowOff>65092</xdr:rowOff>
    </xdr:from>
    <xdr:to>
      <xdr:col>17</xdr:col>
      <xdr:colOff>531103</xdr:colOff>
      <xdr:row>3</xdr:row>
      <xdr:rowOff>47315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14953158" y="65092"/>
          <a:ext cx="1597263" cy="588359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247922</xdr:colOff>
      <xdr:row>3</xdr:row>
      <xdr:rowOff>172267</xdr:rowOff>
    </xdr:from>
    <xdr:to>
      <xdr:col>14</xdr:col>
      <xdr:colOff>545102</xdr:colOff>
      <xdr:row>17</xdr:row>
      <xdr:rowOff>92983</xdr:rowOff>
    </xdr:to>
    <xdr:pic>
      <xdr:nvPicPr>
        <xdr:cNvPr id="2" name="Рисунок 1" descr="D:\Документация\16. ЗИП по всем продуктам\ЗИП блок CUID.em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0851" y="757374"/>
          <a:ext cx="5195751" cy="30775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328839</xdr:colOff>
      <xdr:row>0</xdr:row>
      <xdr:rowOff>41129</xdr:rowOff>
    </xdr:from>
    <xdr:to>
      <xdr:col>6</xdr:col>
      <xdr:colOff>0</xdr:colOff>
      <xdr:row>2</xdr:row>
      <xdr:rowOff>234881</xdr:rowOff>
    </xdr:to>
    <xdr:pic>
      <xdr:nvPicPr>
        <xdr:cNvPr id="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4948464" y="41129"/>
          <a:ext cx="1592313" cy="59062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215093</xdr:colOff>
      <xdr:row>0</xdr:row>
      <xdr:rowOff>81643</xdr:rowOff>
    </xdr:from>
    <xdr:to>
      <xdr:col>15</xdr:col>
      <xdr:colOff>578642</xdr:colOff>
      <xdr:row>2</xdr:row>
      <xdr:rowOff>275395</xdr:rowOff>
    </xdr:to>
    <xdr:pic>
      <xdr:nvPicPr>
        <xdr:cNvPr id="6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10994218" y="81643"/>
          <a:ext cx="1570049" cy="59062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47"/>
  <sheetViews>
    <sheetView view="pageBreakPreview" zoomScale="70" zoomScaleNormal="100" zoomScaleSheetLayoutView="70" workbookViewId="0">
      <selection activeCell="D32" sqref="D32"/>
    </sheetView>
  </sheetViews>
  <sheetFormatPr defaultRowHeight="14.25" x14ac:dyDescent="0.2"/>
  <cols>
    <col min="1" max="1" width="7.28515625" style="107" customWidth="1"/>
    <col min="2" max="2" width="4.85546875" style="107" customWidth="1"/>
    <col min="3" max="3" width="4.85546875" style="106" customWidth="1"/>
    <col min="4" max="16384" width="9.140625" style="3"/>
  </cols>
  <sheetData>
    <row r="1" spans="1:16" ht="18" x14ac:dyDescent="0.25">
      <c r="A1" s="101"/>
      <c r="B1" s="101"/>
      <c r="C1" s="10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8" x14ac:dyDescent="0.25">
      <c r="A2" s="101"/>
      <c r="B2" s="101"/>
      <c r="C2" s="10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18" x14ac:dyDescent="0.25">
      <c r="A3" s="101"/>
      <c r="B3" s="101"/>
      <c r="C3" s="10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18" x14ac:dyDescent="0.25">
      <c r="A4" s="101"/>
      <c r="B4" s="101"/>
      <c r="C4" s="101"/>
      <c r="D4" s="1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ht="87" customHeight="1" x14ac:dyDescent="0.25">
      <c r="A5" s="101"/>
      <c r="B5" s="101"/>
      <c r="C5" s="121" t="s">
        <v>383</v>
      </c>
      <c r="D5" s="121"/>
      <c r="E5" s="121"/>
      <c r="F5" s="121"/>
      <c r="G5" s="121"/>
      <c r="H5" s="121"/>
      <c r="I5" s="121"/>
      <c r="J5" s="121"/>
      <c r="K5" s="121"/>
      <c r="L5" s="110"/>
      <c r="M5" s="110"/>
      <c r="N5" s="2"/>
      <c r="O5" s="2"/>
      <c r="P5" s="2"/>
    </row>
    <row r="6" spans="1:16" ht="18" customHeight="1" x14ac:dyDescent="0.25">
      <c r="A6" s="101"/>
      <c r="B6" s="101"/>
      <c r="C6" s="121"/>
      <c r="D6" s="121"/>
      <c r="E6" s="121"/>
      <c r="F6" s="121"/>
      <c r="G6" s="121"/>
      <c r="H6" s="121"/>
      <c r="I6" s="121"/>
      <c r="J6" s="121"/>
      <c r="K6" s="121"/>
      <c r="L6" s="110"/>
      <c r="M6" s="110"/>
      <c r="N6" s="2"/>
      <c r="O6" s="2"/>
      <c r="P6" s="2"/>
    </row>
    <row r="7" spans="1:16" s="4" customFormat="1" ht="39.75" customHeight="1" x14ac:dyDescent="0.25">
      <c r="A7" s="102"/>
      <c r="B7" s="102"/>
      <c r="C7" s="121"/>
      <c r="D7" s="121"/>
      <c r="E7" s="121"/>
      <c r="F7" s="121"/>
      <c r="G7" s="121"/>
      <c r="H7" s="121"/>
      <c r="I7" s="121"/>
      <c r="J7" s="121"/>
      <c r="K7" s="121"/>
      <c r="L7" s="110"/>
      <c r="M7" s="110"/>
      <c r="P7" s="1"/>
    </row>
    <row r="8" spans="1:16" s="4" customFormat="1" ht="15" customHeight="1" x14ac:dyDescent="0.25">
      <c r="A8" s="102"/>
      <c r="B8" s="102"/>
      <c r="C8" s="121"/>
      <c r="D8" s="121"/>
      <c r="E8" s="121"/>
      <c r="F8" s="121"/>
      <c r="G8" s="121"/>
      <c r="H8" s="121"/>
      <c r="I8" s="121"/>
      <c r="J8" s="121"/>
      <c r="K8" s="121"/>
      <c r="L8" s="110"/>
      <c r="M8" s="110"/>
      <c r="P8" s="1"/>
    </row>
    <row r="9" spans="1:16" s="4" customFormat="1" ht="18" customHeight="1" x14ac:dyDescent="0.25">
      <c r="A9" s="102"/>
      <c r="B9" s="102"/>
      <c r="C9" s="121"/>
      <c r="D9" s="121"/>
      <c r="E9" s="121"/>
      <c r="F9" s="121"/>
      <c r="G9" s="121"/>
      <c r="H9" s="121"/>
      <c r="I9" s="121"/>
      <c r="J9" s="121"/>
      <c r="K9" s="121"/>
      <c r="L9" s="110"/>
      <c r="M9" s="110"/>
      <c r="P9" s="1"/>
    </row>
    <row r="10" spans="1:16" ht="18" customHeight="1" x14ac:dyDescent="0.25">
      <c r="A10" s="101"/>
      <c r="B10" s="101"/>
      <c r="C10" s="121"/>
      <c r="D10" s="121"/>
      <c r="E10" s="121"/>
      <c r="F10" s="121"/>
      <c r="G10" s="121"/>
      <c r="H10" s="121"/>
      <c r="I10" s="121"/>
      <c r="J10" s="121"/>
      <c r="K10" s="121"/>
      <c r="L10" s="110"/>
      <c r="M10" s="110"/>
      <c r="N10" s="108"/>
      <c r="O10" s="108"/>
      <c r="P10" s="2"/>
    </row>
    <row r="11" spans="1:16" ht="18.75" customHeight="1" x14ac:dyDescent="0.25">
      <c r="C11" s="102"/>
      <c r="D11" s="122" t="s">
        <v>385</v>
      </c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2"/>
    </row>
    <row r="12" spans="1:16" ht="18.75" customHeight="1" x14ac:dyDescent="0.25">
      <c r="C12" s="10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2"/>
    </row>
    <row r="13" spans="1:16" ht="18.75" customHeight="1" x14ac:dyDescent="0.25">
      <c r="C13" s="102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2"/>
    </row>
    <row r="14" spans="1:16" ht="18" x14ac:dyDescent="0.25">
      <c r="C14" s="102"/>
      <c r="D14" s="5" t="s">
        <v>384</v>
      </c>
      <c r="E14" s="6"/>
      <c r="F14" s="1"/>
      <c r="G14" s="1"/>
      <c r="H14" s="1"/>
      <c r="I14" s="1"/>
      <c r="J14" s="1"/>
      <c r="K14" s="1"/>
      <c r="L14" s="1"/>
      <c r="M14" s="1"/>
      <c r="N14" s="1"/>
      <c r="O14" s="1"/>
      <c r="P14" s="2"/>
    </row>
    <row r="15" spans="1:16" ht="20.25" x14ac:dyDescent="0.3">
      <c r="C15" s="101"/>
      <c r="D15" s="81"/>
      <c r="E15" s="82"/>
      <c r="F15" s="82"/>
      <c r="G15" s="82"/>
      <c r="H15" s="82"/>
      <c r="I15" s="82"/>
      <c r="J15" s="82"/>
      <c r="K15" s="82"/>
      <c r="L15" s="82"/>
      <c r="M15" s="82"/>
      <c r="N15" s="2"/>
      <c r="O15" s="2"/>
      <c r="P15" s="2"/>
    </row>
    <row r="16" spans="1:16" ht="20.25" x14ac:dyDescent="0.3">
      <c r="C16" s="103" t="s">
        <v>322</v>
      </c>
      <c r="D16" s="83" t="s">
        <v>331</v>
      </c>
      <c r="E16" s="83"/>
      <c r="F16" s="83"/>
      <c r="G16" s="83"/>
      <c r="H16" s="83"/>
      <c r="I16" s="83"/>
      <c r="J16" s="83"/>
      <c r="K16" s="83"/>
      <c r="L16" s="83"/>
      <c r="M16" s="83"/>
      <c r="N16" s="2"/>
      <c r="O16" s="2"/>
      <c r="P16" s="2"/>
    </row>
    <row r="17" spans="1:16" ht="20.25" x14ac:dyDescent="0.3">
      <c r="C17" s="103"/>
      <c r="D17" s="81"/>
      <c r="E17" s="82"/>
      <c r="F17" s="82"/>
      <c r="G17" s="82"/>
      <c r="H17" s="82"/>
      <c r="I17" s="82"/>
      <c r="J17" s="82"/>
      <c r="K17" s="82"/>
      <c r="L17" s="82"/>
      <c r="M17" s="82"/>
      <c r="N17" s="2"/>
      <c r="O17" s="2"/>
      <c r="P17" s="2"/>
    </row>
    <row r="18" spans="1:16" ht="20.25" x14ac:dyDescent="0.3">
      <c r="C18" s="103" t="s">
        <v>323</v>
      </c>
      <c r="D18" s="83" t="s">
        <v>335</v>
      </c>
      <c r="E18" s="83"/>
      <c r="F18" s="83"/>
      <c r="G18" s="83"/>
      <c r="H18" s="83"/>
      <c r="I18" s="83"/>
      <c r="J18" s="83"/>
      <c r="K18" s="83"/>
      <c r="L18" s="83"/>
      <c r="M18" s="83"/>
      <c r="N18" s="2"/>
      <c r="O18" s="2"/>
      <c r="P18" s="2"/>
    </row>
    <row r="19" spans="1:16" ht="20.25" x14ac:dyDescent="0.3">
      <c r="C19" s="103"/>
      <c r="D19" s="81"/>
      <c r="E19" s="82"/>
      <c r="F19" s="82"/>
      <c r="G19" s="82"/>
      <c r="H19" s="82"/>
      <c r="I19" s="82"/>
      <c r="J19" s="82"/>
      <c r="K19" s="82"/>
      <c r="L19" s="82"/>
      <c r="M19" s="82"/>
      <c r="N19" s="2"/>
      <c r="O19" s="2"/>
      <c r="P19" s="2"/>
    </row>
    <row r="20" spans="1:16" ht="20.25" x14ac:dyDescent="0.3">
      <c r="C20" s="103" t="s">
        <v>324</v>
      </c>
      <c r="D20" s="83" t="s">
        <v>336</v>
      </c>
      <c r="E20" s="83"/>
      <c r="F20" s="83"/>
      <c r="G20" s="83"/>
      <c r="H20" s="83"/>
      <c r="I20" s="83"/>
      <c r="J20" s="83"/>
      <c r="K20" s="83"/>
      <c r="L20" s="83"/>
      <c r="M20" s="83"/>
      <c r="N20" s="2"/>
      <c r="O20" s="2"/>
      <c r="P20" s="2"/>
    </row>
    <row r="21" spans="1:16" ht="20.25" x14ac:dyDescent="0.3">
      <c r="C21" s="103"/>
      <c r="D21" s="81"/>
      <c r="E21" s="82"/>
      <c r="F21" s="82"/>
      <c r="G21" s="82"/>
      <c r="H21" s="82"/>
      <c r="I21" s="82"/>
      <c r="J21" s="82"/>
      <c r="K21" s="82"/>
      <c r="L21" s="82"/>
      <c r="M21" s="82"/>
      <c r="N21" s="2"/>
      <c r="O21" s="2"/>
      <c r="P21" s="2"/>
    </row>
    <row r="22" spans="1:16" ht="20.25" x14ac:dyDescent="0.3">
      <c r="C22" s="103" t="s">
        <v>325</v>
      </c>
      <c r="D22" s="83" t="s">
        <v>386</v>
      </c>
      <c r="E22" s="83"/>
      <c r="F22" s="83"/>
      <c r="G22" s="83"/>
      <c r="H22" s="83"/>
      <c r="I22" s="83"/>
      <c r="J22" s="83"/>
      <c r="K22" s="83"/>
      <c r="L22" s="83"/>
      <c r="M22" s="82"/>
      <c r="N22" s="2"/>
      <c r="O22" s="2"/>
      <c r="P22" s="2"/>
    </row>
    <row r="23" spans="1:16" ht="20.25" x14ac:dyDescent="0.3">
      <c r="C23" s="103"/>
      <c r="D23" s="81"/>
      <c r="E23" s="82"/>
      <c r="F23" s="82"/>
      <c r="G23" s="82"/>
      <c r="H23" s="82"/>
      <c r="I23" s="82"/>
      <c r="J23" s="82"/>
      <c r="K23" s="82"/>
      <c r="L23" s="82"/>
      <c r="M23" s="82"/>
      <c r="N23" s="2"/>
      <c r="O23" s="2"/>
      <c r="P23" s="2"/>
    </row>
    <row r="24" spans="1:16" ht="20.25" x14ac:dyDescent="0.3">
      <c r="C24" s="103" t="s">
        <v>326</v>
      </c>
      <c r="D24" s="83" t="s">
        <v>332</v>
      </c>
      <c r="E24" s="83"/>
      <c r="F24" s="83"/>
      <c r="G24" s="83"/>
      <c r="H24" s="83"/>
      <c r="I24" s="83"/>
      <c r="J24" s="83"/>
      <c r="K24" s="83"/>
      <c r="L24" s="83"/>
      <c r="M24" s="84"/>
      <c r="N24" s="2"/>
      <c r="O24" s="2"/>
      <c r="P24" s="2"/>
    </row>
    <row r="25" spans="1:16" ht="20.25" x14ac:dyDescent="0.3">
      <c r="C25" s="101"/>
      <c r="D25" s="81"/>
      <c r="E25" s="82"/>
      <c r="F25" s="82"/>
      <c r="G25" s="82"/>
      <c r="H25" s="82"/>
      <c r="I25" s="82"/>
      <c r="J25" s="82"/>
      <c r="K25" s="82"/>
      <c r="L25" s="82"/>
      <c r="M25" s="82"/>
      <c r="N25" s="2"/>
      <c r="O25" s="2"/>
      <c r="P25" s="2"/>
    </row>
    <row r="26" spans="1:16" ht="20.25" x14ac:dyDescent="0.3">
      <c r="C26" s="103" t="s">
        <v>327</v>
      </c>
      <c r="D26" s="83" t="s">
        <v>333</v>
      </c>
      <c r="E26" s="83"/>
      <c r="F26" s="83"/>
      <c r="G26" s="83"/>
      <c r="H26" s="83"/>
      <c r="I26" s="83"/>
      <c r="J26" s="83"/>
      <c r="K26" s="83"/>
      <c r="L26" s="83"/>
      <c r="M26" s="83"/>
      <c r="N26" s="2"/>
      <c r="O26" s="2"/>
      <c r="P26" s="2"/>
    </row>
    <row r="27" spans="1:16" ht="20.25" x14ac:dyDescent="0.3">
      <c r="C27" s="103"/>
      <c r="D27" s="81"/>
      <c r="E27" s="82"/>
      <c r="F27" s="82"/>
      <c r="G27" s="82"/>
      <c r="H27" s="82"/>
      <c r="I27" s="82"/>
      <c r="J27" s="82"/>
      <c r="K27" s="82"/>
      <c r="L27" s="82"/>
      <c r="M27" s="82"/>
      <c r="N27" s="2"/>
      <c r="O27" s="2"/>
      <c r="P27" s="2"/>
    </row>
    <row r="28" spans="1:16" ht="20.25" x14ac:dyDescent="0.3">
      <c r="C28" s="103" t="s">
        <v>328</v>
      </c>
      <c r="D28" s="83" t="s">
        <v>334</v>
      </c>
      <c r="E28" s="83"/>
      <c r="F28" s="83"/>
      <c r="G28" s="83"/>
      <c r="H28" s="83"/>
      <c r="I28" s="83"/>
      <c r="J28" s="83"/>
      <c r="K28" s="83"/>
      <c r="L28" s="83"/>
      <c r="M28" s="83"/>
      <c r="N28" s="2"/>
      <c r="O28" s="2"/>
      <c r="P28" s="2"/>
    </row>
    <row r="29" spans="1:16" ht="20.25" x14ac:dyDescent="0.3">
      <c r="A29" s="101"/>
      <c r="B29" s="101"/>
      <c r="C29" s="103"/>
      <c r="D29" s="81"/>
      <c r="E29" s="82"/>
      <c r="F29" s="82"/>
      <c r="G29" s="82"/>
      <c r="H29" s="82"/>
      <c r="I29" s="82"/>
      <c r="J29" s="82"/>
      <c r="K29" s="82"/>
      <c r="L29" s="82"/>
      <c r="M29" s="82"/>
      <c r="N29" s="2"/>
      <c r="O29" s="2"/>
      <c r="P29" s="2"/>
    </row>
    <row r="30" spans="1:16" ht="20.25" x14ac:dyDescent="0.3">
      <c r="A30" s="104"/>
      <c r="B30" s="104"/>
      <c r="C30" s="103" t="s">
        <v>329</v>
      </c>
      <c r="D30" s="83" t="s">
        <v>337</v>
      </c>
      <c r="E30" s="83"/>
      <c r="F30" s="83"/>
      <c r="G30" s="83"/>
      <c r="H30" s="83"/>
      <c r="I30" s="83"/>
      <c r="J30" s="83"/>
      <c r="K30" s="83"/>
      <c r="L30" s="82"/>
      <c r="M30" s="82"/>
      <c r="N30" s="2"/>
      <c r="O30" s="2"/>
      <c r="P30" s="2"/>
    </row>
    <row r="31" spans="1:16" ht="20.25" x14ac:dyDescent="0.3">
      <c r="A31" s="104"/>
      <c r="B31" s="104"/>
      <c r="C31" s="101"/>
      <c r="D31" s="81"/>
      <c r="E31" s="82"/>
      <c r="F31" s="82"/>
      <c r="G31" s="82"/>
      <c r="H31" s="82"/>
      <c r="I31" s="82"/>
      <c r="J31" s="82"/>
      <c r="K31" s="82"/>
      <c r="L31" s="82"/>
      <c r="M31" s="82"/>
      <c r="N31" s="2"/>
      <c r="O31" s="2"/>
      <c r="P31" s="2"/>
    </row>
    <row r="32" spans="1:16" ht="20.25" x14ac:dyDescent="0.3">
      <c r="A32" s="104"/>
      <c r="B32" s="104"/>
      <c r="C32" s="103" t="s">
        <v>338</v>
      </c>
      <c r="D32" s="83" t="s">
        <v>330</v>
      </c>
      <c r="E32" s="83"/>
      <c r="F32" s="83"/>
      <c r="G32" s="83"/>
      <c r="H32" s="82"/>
      <c r="I32" s="82"/>
      <c r="J32" s="82"/>
      <c r="K32" s="82"/>
      <c r="L32" s="82"/>
      <c r="M32" s="82"/>
      <c r="N32" s="2"/>
      <c r="O32" s="2"/>
      <c r="P32" s="2"/>
    </row>
    <row r="33" spans="1:16" ht="18" x14ac:dyDescent="0.25">
      <c r="A33" s="104"/>
      <c r="B33" s="104"/>
      <c r="C33" s="104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spans="1:16" ht="18" x14ac:dyDescent="0.25">
      <c r="A34" s="104"/>
      <c r="B34" s="104"/>
      <c r="C34" s="104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spans="1:16" ht="18" x14ac:dyDescent="0.25">
      <c r="A35" s="104"/>
      <c r="B35" s="104"/>
      <c r="C35" s="104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1:16" x14ac:dyDescent="0.2">
      <c r="C36" s="105"/>
      <c r="D36" s="7"/>
      <c r="E36" s="7"/>
      <c r="F36" s="7"/>
      <c r="G36" s="7"/>
      <c r="H36" s="7"/>
      <c r="I36" s="7"/>
      <c r="J36" s="7"/>
      <c r="K36" s="7"/>
    </row>
    <row r="37" spans="1:16" x14ac:dyDescent="0.2">
      <c r="C37" s="105"/>
      <c r="D37" s="7"/>
      <c r="E37" s="7"/>
      <c r="F37" s="7"/>
      <c r="G37" s="7"/>
      <c r="H37" s="7"/>
      <c r="I37" s="7"/>
      <c r="J37" s="7"/>
      <c r="K37" s="7"/>
    </row>
    <row r="38" spans="1:16" x14ac:dyDescent="0.2">
      <c r="C38" s="105"/>
      <c r="D38" s="7"/>
      <c r="E38" s="7"/>
      <c r="F38" s="7"/>
      <c r="G38" s="7"/>
      <c r="H38" s="7"/>
      <c r="I38" s="7"/>
      <c r="J38" s="7"/>
      <c r="K38" s="7"/>
    </row>
    <row r="39" spans="1:16" x14ac:dyDescent="0.2">
      <c r="C39" s="105"/>
      <c r="D39" s="7"/>
      <c r="E39" s="7"/>
      <c r="F39" s="7"/>
      <c r="G39" s="7"/>
      <c r="H39" s="7"/>
      <c r="I39" s="7"/>
      <c r="J39" s="7"/>
      <c r="K39" s="7"/>
    </row>
    <row r="40" spans="1:16" x14ac:dyDescent="0.2">
      <c r="C40" s="105"/>
      <c r="D40" s="7"/>
      <c r="E40" s="7"/>
      <c r="F40" s="7"/>
      <c r="G40" s="7"/>
      <c r="H40" s="7"/>
      <c r="I40" s="7"/>
      <c r="J40" s="7"/>
      <c r="K40" s="7"/>
    </row>
    <row r="41" spans="1:16" x14ac:dyDescent="0.2">
      <c r="C41" s="105"/>
      <c r="D41" s="7"/>
      <c r="E41" s="7"/>
      <c r="F41" s="7"/>
      <c r="G41" s="7"/>
      <c r="H41" s="7"/>
      <c r="I41" s="7"/>
      <c r="J41" s="7"/>
      <c r="K41" s="7"/>
    </row>
    <row r="42" spans="1:16" x14ac:dyDescent="0.2">
      <c r="C42" s="105"/>
      <c r="D42" s="7"/>
      <c r="E42" s="7"/>
      <c r="F42" s="7"/>
      <c r="G42" s="7"/>
      <c r="H42" s="7"/>
      <c r="I42" s="7"/>
      <c r="J42" s="7"/>
      <c r="K42" s="7"/>
    </row>
    <row r="43" spans="1:16" x14ac:dyDescent="0.2">
      <c r="C43" s="105"/>
      <c r="D43" s="7"/>
      <c r="E43" s="7"/>
      <c r="F43" s="7"/>
      <c r="G43" s="7"/>
      <c r="H43" s="7"/>
      <c r="I43" s="7"/>
      <c r="J43" s="7"/>
      <c r="K43" s="7"/>
    </row>
    <row r="44" spans="1:16" x14ac:dyDescent="0.2">
      <c r="C44" s="105"/>
      <c r="D44" s="7"/>
      <c r="E44" s="7"/>
      <c r="F44" s="7"/>
      <c r="G44" s="7"/>
      <c r="H44" s="7"/>
      <c r="I44" s="7"/>
      <c r="J44" s="7"/>
      <c r="K44" s="7"/>
    </row>
    <row r="45" spans="1:16" x14ac:dyDescent="0.2">
      <c r="C45" s="105"/>
      <c r="D45" s="7"/>
      <c r="E45" s="7"/>
      <c r="F45" s="7"/>
      <c r="G45" s="7"/>
      <c r="H45" s="7"/>
      <c r="I45" s="7"/>
      <c r="J45" s="7"/>
      <c r="K45" s="7"/>
    </row>
    <row r="46" spans="1:16" x14ac:dyDescent="0.2">
      <c r="C46" s="105"/>
      <c r="D46" s="7"/>
      <c r="E46" s="7"/>
      <c r="F46" s="7"/>
      <c r="G46" s="7"/>
      <c r="H46" s="7"/>
      <c r="I46" s="7"/>
      <c r="J46" s="7"/>
      <c r="K46" s="7"/>
    </row>
    <row r="47" spans="1:16" x14ac:dyDescent="0.2">
      <c r="C47" s="105"/>
      <c r="D47" s="7"/>
      <c r="E47" s="7"/>
      <c r="F47" s="7"/>
      <c r="G47" s="7"/>
      <c r="H47" s="7"/>
      <c r="I47" s="7"/>
      <c r="J47" s="7"/>
      <c r="K47" s="7"/>
    </row>
  </sheetData>
  <mergeCells count="2">
    <mergeCell ref="C5:K10"/>
    <mergeCell ref="D11:O12"/>
  </mergeCells>
  <hyperlinks>
    <hyperlink ref="D16" location="ASG!A1" display="Комплекты серии ASG/KIT для автоматизации гаражных ворот"/>
    <hyperlink ref="D26" location="'ASI50'!A1" display="Привод ASI50 для автоматизации промышленных ворот"/>
    <hyperlink ref="D22" location="ASL!A1" display="Приводы серии ASL для автоматизации откатных ворот"/>
    <hyperlink ref="D24" location="'Ambio (ПРВ) '!A1" display="Привод AM-5000 линейного типа для автоматизации распашных ворот"/>
    <hyperlink ref="D30" location="'БУ CUID 400N'!A1" display="Блок управления CUID-400N для приводов серии Targo"/>
    <hyperlink ref="D18" location="ASG!A1" display="Комплекты серии ASG/KIT для автоматизации гаражных ворот"/>
    <hyperlink ref="D20" location="ASG!A1" display="Комплекты серии ASG/KIT для автоматизации гаражных ворот"/>
    <hyperlink ref="D28" location="'ASI50'!A1" display="Привод ASI50 для автоматизации промышленных ворот"/>
    <hyperlink ref="D16:M16" location="'Levigato (ПГВ)'!A1" display="Приводы серии Levigato для автоматизации гаражных ворот"/>
    <hyperlink ref="D18:M18" location="'Рейка цепная'!A1" display="Цепные рейки для приводов серии Levigato"/>
    <hyperlink ref="D20:M20" location="'Рейка ременная '!A1" display="Ременные рейки для приводов серии Levigato"/>
    <hyperlink ref="D22:L22" location="'ROTO (ПОВ)'!A1" display="Приводы серии Roto для автоматизации откатных ворот"/>
    <hyperlink ref="D26:M26" location="'TARGO 230В (ППВ)'!A1" display="Приводы серии Targo 230В для автоматизации промышленных ворот"/>
    <hyperlink ref="D28:M28" location="'TARGO 400В (ППВ) '!A1" display="Приводы серии Targo 400В для автоматизации промышленных ворот"/>
    <hyperlink ref="D32" location="'Сводный прайс'!A1" display="Сводный прайс-лист"/>
  </hyperlinks>
  <pageMargins left="0.7" right="0.7" top="0.75" bottom="0.75" header="0.3" footer="0.3"/>
  <pageSetup paperSize="9" scale="6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172"/>
  <sheetViews>
    <sheetView view="pageBreakPreview" topLeftCell="B1" zoomScale="85" zoomScaleNormal="70" zoomScaleSheetLayoutView="85" workbookViewId="0">
      <pane ySplit="5" topLeftCell="A6" activePane="bottomLeft" state="frozen"/>
      <selection pane="bottomLeft"/>
    </sheetView>
  </sheetViews>
  <sheetFormatPr defaultColWidth="8.85546875" defaultRowHeight="15" x14ac:dyDescent="0.25"/>
  <cols>
    <col min="1" max="1" width="11.42578125" style="85" hidden="1" customWidth="1"/>
    <col min="2" max="2" width="14.5703125" style="86" bestFit="1" customWidth="1"/>
    <col min="3" max="3" width="65" style="86" bestFit="1" customWidth="1"/>
    <col min="4" max="4" width="12" style="85" customWidth="1"/>
    <col min="5" max="5" width="8.85546875" style="87"/>
    <col min="6" max="6" width="14.7109375" style="88" customWidth="1"/>
    <col min="7" max="7" width="10.28515625" style="87" customWidth="1"/>
    <col min="8" max="8" width="8.85546875" style="8"/>
    <col min="9" max="9" width="14.140625" style="8" customWidth="1"/>
    <col min="10" max="16384" width="8.85546875" style="8"/>
  </cols>
  <sheetData>
    <row r="1" spans="1:9" ht="15.75" thickBot="1" x14ac:dyDescent="0.3"/>
    <row r="2" spans="1:9" ht="15.75" thickBot="1" x14ac:dyDescent="0.3">
      <c r="B2" s="88"/>
      <c r="C2" s="89" t="s">
        <v>355</v>
      </c>
      <c r="D2" s="114">
        <v>0.3</v>
      </c>
    </row>
    <row r="4" spans="1:9" ht="15.75" thickBot="1" x14ac:dyDescent="0.3"/>
    <row r="5" spans="1:9" ht="65.25" customHeight="1" thickBot="1" x14ac:dyDescent="0.3">
      <c r="A5" s="90" t="s">
        <v>339</v>
      </c>
      <c r="B5" s="91" t="s">
        <v>341</v>
      </c>
      <c r="C5" s="91" t="s">
        <v>340</v>
      </c>
      <c r="D5" s="91" t="s">
        <v>342</v>
      </c>
      <c r="E5" s="91" t="s">
        <v>353</v>
      </c>
      <c r="F5" s="9" t="s">
        <v>387</v>
      </c>
      <c r="G5" s="80" t="s">
        <v>388</v>
      </c>
    </row>
    <row r="6" spans="1:9" ht="15" customHeight="1" x14ac:dyDescent="0.25">
      <c r="A6" s="92" t="str">
        <f>B6</f>
        <v>LG.01</v>
      </c>
      <c r="B6" s="93" t="s">
        <v>8</v>
      </c>
      <c r="C6" s="93" t="s">
        <v>7</v>
      </c>
      <c r="D6" s="94" t="s">
        <v>343</v>
      </c>
      <c r="E6" s="13" t="s">
        <v>354</v>
      </c>
      <c r="F6" s="13">
        <f>ROUND(G6*(1-$D$2),2)</f>
        <v>319.2</v>
      </c>
      <c r="G6" s="120">
        <v>456</v>
      </c>
      <c r="I6" s="119"/>
    </row>
    <row r="7" spans="1:9" ht="15" customHeight="1" x14ac:dyDescent="0.25">
      <c r="A7" s="92" t="str">
        <f t="shared" ref="A7:A70" si="0">B7</f>
        <v>LG.02</v>
      </c>
      <c r="B7" s="95" t="s">
        <v>10</v>
      </c>
      <c r="C7" s="95" t="s">
        <v>9</v>
      </c>
      <c r="D7" s="96" t="s">
        <v>343</v>
      </c>
      <c r="E7" s="15" t="s">
        <v>354</v>
      </c>
      <c r="F7" s="13">
        <f t="shared" ref="F7:F70" si="1">ROUND(G7*(1-$D$2),2)</f>
        <v>127.68</v>
      </c>
      <c r="G7" s="100">
        <v>182.39999999999998</v>
      </c>
      <c r="I7" s="119"/>
    </row>
    <row r="8" spans="1:9" ht="15" customHeight="1" x14ac:dyDescent="0.25">
      <c r="A8" s="92" t="str">
        <f t="shared" si="0"/>
        <v>LG.03-150VA</v>
      </c>
      <c r="B8" s="95" t="s">
        <v>11</v>
      </c>
      <c r="C8" s="95" t="s">
        <v>344</v>
      </c>
      <c r="D8" s="96" t="s">
        <v>343</v>
      </c>
      <c r="E8" s="15" t="s">
        <v>354</v>
      </c>
      <c r="F8" s="13">
        <f t="shared" si="1"/>
        <v>2708.16</v>
      </c>
      <c r="G8" s="100">
        <v>3868.8</v>
      </c>
      <c r="I8" s="119"/>
    </row>
    <row r="9" spans="1:9" ht="15" customHeight="1" x14ac:dyDescent="0.25">
      <c r="A9" s="92" t="str">
        <f t="shared" si="0"/>
        <v>LG.03-120VA</v>
      </c>
      <c r="B9" s="95" t="s">
        <v>12</v>
      </c>
      <c r="C9" s="95" t="s">
        <v>345</v>
      </c>
      <c r="D9" s="96" t="s">
        <v>343</v>
      </c>
      <c r="E9" s="15" t="s">
        <v>354</v>
      </c>
      <c r="F9" s="13">
        <f t="shared" si="1"/>
        <v>2070.88</v>
      </c>
      <c r="G9" s="100">
        <v>2958.3999999999996</v>
      </c>
      <c r="I9" s="119"/>
    </row>
    <row r="10" spans="1:9" ht="15" customHeight="1" x14ac:dyDescent="0.25">
      <c r="A10" s="92" t="str">
        <f t="shared" si="0"/>
        <v>LG.03-200VA</v>
      </c>
      <c r="B10" s="95" t="s">
        <v>13</v>
      </c>
      <c r="C10" s="95" t="s">
        <v>346</v>
      </c>
      <c r="D10" s="96" t="s">
        <v>343</v>
      </c>
      <c r="E10" s="15" t="s">
        <v>354</v>
      </c>
      <c r="F10" s="13">
        <f t="shared" si="1"/>
        <v>3346</v>
      </c>
      <c r="G10" s="100">
        <v>4780</v>
      </c>
      <c r="I10" s="119"/>
    </row>
    <row r="11" spans="1:9" ht="15" customHeight="1" x14ac:dyDescent="0.25">
      <c r="A11" s="92" t="str">
        <f t="shared" si="0"/>
        <v>LG.04-180W</v>
      </c>
      <c r="B11" s="95" t="s">
        <v>14</v>
      </c>
      <c r="C11" s="95" t="s">
        <v>347</v>
      </c>
      <c r="D11" s="96" t="s">
        <v>343</v>
      </c>
      <c r="E11" s="15" t="s">
        <v>354</v>
      </c>
      <c r="F11" s="13">
        <f t="shared" si="1"/>
        <v>1978.48</v>
      </c>
      <c r="G11" s="100">
        <v>2826.3999999999996</v>
      </c>
      <c r="I11" s="119"/>
    </row>
    <row r="12" spans="1:9" ht="15" customHeight="1" x14ac:dyDescent="0.25">
      <c r="A12" s="92" t="str">
        <f t="shared" si="0"/>
        <v>LG.04-140W</v>
      </c>
      <c r="B12" s="95" t="s">
        <v>15</v>
      </c>
      <c r="C12" s="95" t="s">
        <v>348</v>
      </c>
      <c r="D12" s="96" t="s">
        <v>343</v>
      </c>
      <c r="E12" s="15" t="s">
        <v>354</v>
      </c>
      <c r="F12" s="13">
        <f t="shared" si="1"/>
        <v>1915.2</v>
      </c>
      <c r="G12" s="100">
        <v>2736</v>
      </c>
      <c r="I12" s="119"/>
    </row>
    <row r="13" spans="1:9" ht="15" customHeight="1" x14ac:dyDescent="0.25">
      <c r="A13" s="92" t="str">
        <f t="shared" si="0"/>
        <v>LG.04-200W</v>
      </c>
      <c r="B13" s="95" t="s">
        <v>16</v>
      </c>
      <c r="C13" s="95" t="s">
        <v>349</v>
      </c>
      <c r="D13" s="96" t="s">
        <v>343</v>
      </c>
      <c r="E13" s="15" t="s">
        <v>354</v>
      </c>
      <c r="F13" s="13">
        <f t="shared" si="1"/>
        <v>2229.36</v>
      </c>
      <c r="G13" s="100">
        <v>3184.8</v>
      </c>
      <c r="I13" s="119"/>
    </row>
    <row r="14" spans="1:9" ht="15" customHeight="1" x14ac:dyDescent="0.25">
      <c r="A14" s="92" t="str">
        <f t="shared" si="0"/>
        <v>LG.04-160W</v>
      </c>
      <c r="B14" s="95" t="s">
        <v>17</v>
      </c>
      <c r="C14" s="95" t="s">
        <v>350</v>
      </c>
      <c r="D14" s="96" t="s">
        <v>343</v>
      </c>
      <c r="E14" s="15" t="s">
        <v>354</v>
      </c>
      <c r="F14" s="13">
        <f t="shared" si="1"/>
        <v>2229.36</v>
      </c>
      <c r="G14" s="100">
        <v>3184.8</v>
      </c>
      <c r="I14" s="119"/>
    </row>
    <row r="15" spans="1:9" ht="15" customHeight="1" x14ac:dyDescent="0.25">
      <c r="A15" s="92" t="str">
        <f t="shared" si="0"/>
        <v>LG.05-46i</v>
      </c>
      <c r="B15" s="95" t="s">
        <v>18</v>
      </c>
      <c r="C15" s="95" t="s">
        <v>351</v>
      </c>
      <c r="D15" s="96" t="s">
        <v>343</v>
      </c>
      <c r="E15" s="15" t="s">
        <v>354</v>
      </c>
      <c r="F15" s="13">
        <f t="shared" si="1"/>
        <v>319.2</v>
      </c>
      <c r="G15" s="100">
        <v>456</v>
      </c>
      <c r="I15" s="119"/>
    </row>
    <row r="16" spans="1:9" ht="15" customHeight="1" x14ac:dyDescent="0.25">
      <c r="A16" s="92" t="str">
        <f t="shared" si="0"/>
        <v>LG.05-60i</v>
      </c>
      <c r="B16" s="95" t="s">
        <v>19</v>
      </c>
      <c r="C16" s="95" t="s">
        <v>352</v>
      </c>
      <c r="D16" s="96" t="s">
        <v>343</v>
      </c>
      <c r="E16" s="15" t="s">
        <v>354</v>
      </c>
      <c r="F16" s="13">
        <f t="shared" si="1"/>
        <v>385.28</v>
      </c>
      <c r="G16" s="100">
        <v>550.4</v>
      </c>
      <c r="I16" s="119"/>
    </row>
    <row r="17" spans="1:9" ht="15" customHeight="1" x14ac:dyDescent="0.25">
      <c r="A17" s="92" t="str">
        <f t="shared" si="0"/>
        <v>LG.06</v>
      </c>
      <c r="B17" s="95" t="s">
        <v>21</v>
      </c>
      <c r="C17" s="95" t="s">
        <v>20</v>
      </c>
      <c r="D17" s="96" t="s">
        <v>343</v>
      </c>
      <c r="E17" s="15" t="s">
        <v>354</v>
      </c>
      <c r="F17" s="13">
        <f t="shared" si="1"/>
        <v>478.24</v>
      </c>
      <c r="G17" s="100">
        <v>683.19999999999993</v>
      </c>
      <c r="I17" s="119"/>
    </row>
    <row r="18" spans="1:9" ht="15" customHeight="1" x14ac:dyDescent="0.25">
      <c r="A18" s="92" t="str">
        <f t="shared" si="0"/>
        <v>LG.07</v>
      </c>
      <c r="B18" s="95" t="s">
        <v>23</v>
      </c>
      <c r="C18" s="95" t="s">
        <v>22</v>
      </c>
      <c r="D18" s="96" t="s">
        <v>343</v>
      </c>
      <c r="E18" s="15" t="s">
        <v>354</v>
      </c>
      <c r="F18" s="13">
        <f t="shared" si="1"/>
        <v>95.2</v>
      </c>
      <c r="G18" s="100">
        <v>136</v>
      </c>
      <c r="I18" s="119"/>
    </row>
    <row r="19" spans="1:9" ht="15" customHeight="1" x14ac:dyDescent="0.25">
      <c r="A19" s="92" t="str">
        <f t="shared" si="0"/>
        <v>LG.08</v>
      </c>
      <c r="B19" s="95" t="s">
        <v>25</v>
      </c>
      <c r="C19" s="95" t="s">
        <v>24</v>
      </c>
      <c r="D19" s="96" t="s">
        <v>343</v>
      </c>
      <c r="E19" s="15" t="s">
        <v>354</v>
      </c>
      <c r="F19" s="13">
        <f t="shared" si="1"/>
        <v>15.12</v>
      </c>
      <c r="G19" s="100">
        <v>21.6</v>
      </c>
      <c r="I19" s="119"/>
    </row>
    <row r="20" spans="1:9" ht="15" customHeight="1" x14ac:dyDescent="0.25">
      <c r="A20" s="92" t="str">
        <f t="shared" si="0"/>
        <v>LG.09</v>
      </c>
      <c r="B20" s="95" t="s">
        <v>27</v>
      </c>
      <c r="C20" s="95" t="s">
        <v>26</v>
      </c>
      <c r="D20" s="96" t="s">
        <v>343</v>
      </c>
      <c r="E20" s="15" t="s">
        <v>354</v>
      </c>
      <c r="F20" s="13">
        <f t="shared" si="1"/>
        <v>32.479999999999997</v>
      </c>
      <c r="G20" s="100">
        <v>46.4</v>
      </c>
      <c r="I20" s="119"/>
    </row>
    <row r="21" spans="1:9" ht="15" customHeight="1" x14ac:dyDescent="0.25">
      <c r="A21" s="92" t="str">
        <f t="shared" si="0"/>
        <v>LG.10</v>
      </c>
      <c r="B21" s="95" t="s">
        <v>29</v>
      </c>
      <c r="C21" s="95" t="s">
        <v>28</v>
      </c>
      <c r="D21" s="96" t="s">
        <v>343</v>
      </c>
      <c r="E21" s="15" t="s">
        <v>354</v>
      </c>
      <c r="F21" s="13">
        <f t="shared" si="1"/>
        <v>135.52000000000001</v>
      </c>
      <c r="G21" s="100">
        <v>193.6</v>
      </c>
      <c r="I21" s="119"/>
    </row>
    <row r="22" spans="1:9" ht="15" customHeight="1" x14ac:dyDescent="0.25">
      <c r="A22" s="92" t="str">
        <f t="shared" si="0"/>
        <v>LG.11</v>
      </c>
      <c r="B22" s="95" t="s">
        <v>31</v>
      </c>
      <c r="C22" s="95" t="s">
        <v>30</v>
      </c>
      <c r="D22" s="96" t="s">
        <v>343</v>
      </c>
      <c r="E22" s="15" t="s">
        <v>354</v>
      </c>
      <c r="F22" s="13">
        <f t="shared" si="1"/>
        <v>319.2</v>
      </c>
      <c r="G22" s="100">
        <v>456</v>
      </c>
      <c r="I22" s="119"/>
    </row>
    <row r="23" spans="1:9" ht="15" customHeight="1" x14ac:dyDescent="0.25">
      <c r="A23" s="92" t="str">
        <f t="shared" si="0"/>
        <v>LG.12</v>
      </c>
      <c r="B23" s="95" t="s">
        <v>33</v>
      </c>
      <c r="C23" s="95" t="s">
        <v>32</v>
      </c>
      <c r="D23" s="96" t="s">
        <v>343</v>
      </c>
      <c r="E23" s="15" t="s">
        <v>354</v>
      </c>
      <c r="F23" s="13">
        <f t="shared" si="1"/>
        <v>24.64</v>
      </c>
      <c r="G23" s="100">
        <v>35.200000000000003</v>
      </c>
      <c r="I23" s="119"/>
    </row>
    <row r="24" spans="1:9" ht="15" customHeight="1" x14ac:dyDescent="0.25">
      <c r="A24" s="92" t="str">
        <f t="shared" si="0"/>
        <v>LG.13</v>
      </c>
      <c r="B24" s="95" t="s">
        <v>35</v>
      </c>
      <c r="C24" s="95" t="s">
        <v>34</v>
      </c>
      <c r="D24" s="96" t="s">
        <v>343</v>
      </c>
      <c r="E24" s="15" t="s">
        <v>354</v>
      </c>
      <c r="F24" s="13">
        <f t="shared" si="1"/>
        <v>381.36</v>
      </c>
      <c r="G24" s="100">
        <v>544.79999999999995</v>
      </c>
      <c r="I24" s="119"/>
    </row>
    <row r="25" spans="1:9" ht="15" customHeight="1" x14ac:dyDescent="0.25">
      <c r="A25" s="92" t="str">
        <f t="shared" si="0"/>
        <v>LG.14</v>
      </c>
      <c r="B25" s="95" t="s">
        <v>37</v>
      </c>
      <c r="C25" s="95" t="s">
        <v>36</v>
      </c>
      <c r="D25" s="96" t="s">
        <v>343</v>
      </c>
      <c r="E25" s="15" t="s">
        <v>354</v>
      </c>
      <c r="F25" s="13">
        <f t="shared" si="1"/>
        <v>3186.4</v>
      </c>
      <c r="G25" s="100">
        <v>4552</v>
      </c>
      <c r="I25" s="119"/>
    </row>
    <row r="26" spans="1:9" ht="15" customHeight="1" x14ac:dyDescent="0.25">
      <c r="A26" s="92" t="str">
        <f t="shared" si="0"/>
        <v>LG.15</v>
      </c>
      <c r="B26" s="95" t="s">
        <v>39</v>
      </c>
      <c r="C26" s="95" t="s">
        <v>38</v>
      </c>
      <c r="D26" s="96" t="s">
        <v>343</v>
      </c>
      <c r="E26" s="15" t="s">
        <v>354</v>
      </c>
      <c r="F26" s="13">
        <f t="shared" si="1"/>
        <v>64.959999999999994</v>
      </c>
      <c r="G26" s="100">
        <v>92.8</v>
      </c>
      <c r="I26" s="119"/>
    </row>
    <row r="27" spans="1:9" ht="15" customHeight="1" x14ac:dyDescent="0.25">
      <c r="A27" s="92" t="str">
        <f t="shared" si="0"/>
        <v>LG.16</v>
      </c>
      <c r="B27" s="95" t="s">
        <v>41</v>
      </c>
      <c r="C27" s="95" t="s">
        <v>40</v>
      </c>
      <c r="D27" s="96" t="s">
        <v>343</v>
      </c>
      <c r="E27" s="15" t="s">
        <v>354</v>
      </c>
      <c r="F27" s="13">
        <f t="shared" si="1"/>
        <v>254.24</v>
      </c>
      <c r="G27" s="100">
        <v>363.2</v>
      </c>
      <c r="I27" s="119"/>
    </row>
    <row r="28" spans="1:9" ht="15" customHeight="1" x14ac:dyDescent="0.25">
      <c r="A28" s="92" t="str">
        <f t="shared" si="0"/>
        <v>LGR.01LG</v>
      </c>
      <c r="B28" s="95" t="s">
        <v>45</v>
      </c>
      <c r="C28" s="95" t="s">
        <v>44</v>
      </c>
      <c r="D28" s="96" t="s">
        <v>343</v>
      </c>
      <c r="E28" s="15" t="s">
        <v>354</v>
      </c>
      <c r="F28" s="13">
        <f t="shared" si="1"/>
        <v>96.32</v>
      </c>
      <c r="G28" s="100">
        <v>137.6</v>
      </c>
      <c r="I28" s="119"/>
    </row>
    <row r="29" spans="1:9" ht="15" customHeight="1" x14ac:dyDescent="0.25">
      <c r="A29" s="92" t="str">
        <f t="shared" si="0"/>
        <v>LGR.02</v>
      </c>
      <c r="B29" s="95" t="s">
        <v>47</v>
      </c>
      <c r="C29" s="95" t="s">
        <v>46</v>
      </c>
      <c r="D29" s="96" t="s">
        <v>343</v>
      </c>
      <c r="E29" s="15" t="s">
        <v>354</v>
      </c>
      <c r="F29" s="13">
        <f t="shared" si="1"/>
        <v>160.72</v>
      </c>
      <c r="G29" s="100">
        <v>229.60000000000002</v>
      </c>
      <c r="I29" s="119"/>
    </row>
    <row r="30" spans="1:9" ht="15" customHeight="1" x14ac:dyDescent="0.25">
      <c r="A30" s="92" t="str">
        <f t="shared" si="0"/>
        <v>LGR.03</v>
      </c>
      <c r="B30" s="95" t="s">
        <v>49</v>
      </c>
      <c r="C30" s="95" t="s">
        <v>48</v>
      </c>
      <c r="D30" s="96" t="s">
        <v>343</v>
      </c>
      <c r="E30" s="15" t="s">
        <v>354</v>
      </c>
      <c r="F30" s="13">
        <f t="shared" si="1"/>
        <v>96.32</v>
      </c>
      <c r="G30" s="100">
        <v>137.6</v>
      </c>
      <c r="I30" s="119"/>
    </row>
    <row r="31" spans="1:9" ht="15" customHeight="1" x14ac:dyDescent="0.25">
      <c r="A31" s="92" t="str">
        <f t="shared" si="0"/>
        <v>LGR.04</v>
      </c>
      <c r="B31" s="95" t="s">
        <v>51</v>
      </c>
      <c r="C31" s="95" t="s">
        <v>50</v>
      </c>
      <c r="D31" s="96" t="s">
        <v>343</v>
      </c>
      <c r="E31" s="15" t="s">
        <v>354</v>
      </c>
      <c r="F31" s="13">
        <f t="shared" si="1"/>
        <v>513.52</v>
      </c>
      <c r="G31" s="100">
        <v>733.6</v>
      </c>
      <c r="I31" s="119"/>
    </row>
    <row r="32" spans="1:9" ht="15" customHeight="1" x14ac:dyDescent="0.25">
      <c r="A32" s="92" t="str">
        <f t="shared" si="0"/>
        <v>LGR.05</v>
      </c>
      <c r="B32" s="95" t="s">
        <v>53</v>
      </c>
      <c r="C32" s="95" t="s">
        <v>52</v>
      </c>
      <c r="D32" s="96" t="s">
        <v>343</v>
      </c>
      <c r="E32" s="15" t="s">
        <v>354</v>
      </c>
      <c r="F32" s="13">
        <f t="shared" si="1"/>
        <v>57.68</v>
      </c>
      <c r="G32" s="100">
        <v>82.4</v>
      </c>
      <c r="I32" s="119"/>
    </row>
    <row r="33" spans="1:9" ht="15" customHeight="1" x14ac:dyDescent="0.25">
      <c r="A33" s="92" t="str">
        <f t="shared" si="0"/>
        <v>LGR.06C</v>
      </c>
      <c r="B33" s="95" t="s">
        <v>55</v>
      </c>
      <c r="C33" s="95" t="s">
        <v>54</v>
      </c>
      <c r="D33" s="96" t="s">
        <v>343</v>
      </c>
      <c r="E33" s="15" t="s">
        <v>354</v>
      </c>
      <c r="F33" s="13">
        <f t="shared" si="1"/>
        <v>273.27999999999997</v>
      </c>
      <c r="G33" s="100">
        <v>390.4</v>
      </c>
      <c r="I33" s="119"/>
    </row>
    <row r="34" spans="1:9" ht="15" customHeight="1" x14ac:dyDescent="0.25">
      <c r="A34" s="92" t="str">
        <f t="shared" si="0"/>
        <v>LGR.07C</v>
      </c>
      <c r="B34" s="95" t="s">
        <v>57</v>
      </c>
      <c r="C34" s="95" t="s">
        <v>56</v>
      </c>
      <c r="D34" s="96" t="s">
        <v>343</v>
      </c>
      <c r="E34" s="15" t="s">
        <v>354</v>
      </c>
      <c r="F34" s="13">
        <f t="shared" si="1"/>
        <v>996.24</v>
      </c>
      <c r="G34" s="100">
        <v>1423.1999999999998</v>
      </c>
      <c r="I34" s="119"/>
    </row>
    <row r="35" spans="1:9" ht="15" customHeight="1" x14ac:dyDescent="0.25">
      <c r="A35" s="92" t="str">
        <f t="shared" si="0"/>
        <v>LGR.08</v>
      </c>
      <c r="B35" s="95" t="s">
        <v>60</v>
      </c>
      <c r="C35" s="95" t="s">
        <v>59</v>
      </c>
      <c r="D35" s="96" t="s">
        <v>343</v>
      </c>
      <c r="E35" s="15" t="s">
        <v>354</v>
      </c>
      <c r="F35" s="13">
        <f t="shared" si="1"/>
        <v>25.76</v>
      </c>
      <c r="G35" s="100">
        <v>36.800000000000004</v>
      </c>
      <c r="I35" s="119"/>
    </row>
    <row r="36" spans="1:9" ht="15" customHeight="1" x14ac:dyDescent="0.25">
      <c r="A36" s="92" t="str">
        <f t="shared" si="0"/>
        <v>LGR.09C</v>
      </c>
      <c r="B36" s="95" t="s">
        <v>62</v>
      </c>
      <c r="C36" s="95" t="s">
        <v>61</v>
      </c>
      <c r="D36" s="96" t="s">
        <v>343</v>
      </c>
      <c r="E36" s="15" t="s">
        <v>354</v>
      </c>
      <c r="F36" s="13">
        <f t="shared" si="1"/>
        <v>64.400000000000006</v>
      </c>
      <c r="G36" s="100">
        <v>92</v>
      </c>
      <c r="I36" s="119"/>
    </row>
    <row r="37" spans="1:9" ht="15" customHeight="1" x14ac:dyDescent="0.25">
      <c r="A37" s="92" t="str">
        <f t="shared" si="0"/>
        <v>LGR.10</v>
      </c>
      <c r="B37" s="95" t="s">
        <v>64</v>
      </c>
      <c r="C37" s="95" t="s">
        <v>63</v>
      </c>
      <c r="D37" s="96" t="s">
        <v>343</v>
      </c>
      <c r="E37" s="15" t="s">
        <v>354</v>
      </c>
      <c r="F37" s="13">
        <f t="shared" si="1"/>
        <v>320.88</v>
      </c>
      <c r="G37" s="100">
        <v>458.40000000000003</v>
      </c>
      <c r="I37" s="119"/>
    </row>
    <row r="38" spans="1:9" ht="15" customHeight="1" x14ac:dyDescent="0.25">
      <c r="A38" s="92" t="str">
        <f t="shared" si="0"/>
        <v>LGR.11</v>
      </c>
      <c r="B38" s="95" t="s">
        <v>66</v>
      </c>
      <c r="C38" s="95" t="s">
        <v>65</v>
      </c>
      <c r="D38" s="96" t="s">
        <v>343</v>
      </c>
      <c r="E38" s="15" t="s">
        <v>354</v>
      </c>
      <c r="F38" s="13">
        <f t="shared" si="1"/>
        <v>16.239999999999998</v>
      </c>
      <c r="G38" s="100">
        <v>23.2</v>
      </c>
      <c r="I38" s="119"/>
    </row>
    <row r="39" spans="1:9" ht="15" customHeight="1" x14ac:dyDescent="0.25">
      <c r="A39" s="92" t="str">
        <f t="shared" si="0"/>
        <v>LGR.12</v>
      </c>
      <c r="B39" s="95" t="s">
        <v>68</v>
      </c>
      <c r="C39" s="95" t="s">
        <v>67</v>
      </c>
      <c r="D39" s="96" t="s">
        <v>343</v>
      </c>
      <c r="E39" s="15" t="s">
        <v>354</v>
      </c>
      <c r="F39" s="13">
        <f t="shared" si="1"/>
        <v>225.68</v>
      </c>
      <c r="G39" s="100">
        <v>322.40000000000003</v>
      </c>
      <c r="I39" s="119"/>
    </row>
    <row r="40" spans="1:9" ht="15" customHeight="1" x14ac:dyDescent="0.25">
      <c r="A40" s="92" t="str">
        <f t="shared" si="0"/>
        <v>LGR.13</v>
      </c>
      <c r="B40" s="95" t="s">
        <v>70</v>
      </c>
      <c r="C40" s="95" t="s">
        <v>69</v>
      </c>
      <c r="D40" s="96" t="s">
        <v>343</v>
      </c>
      <c r="E40" s="15" t="s">
        <v>354</v>
      </c>
      <c r="F40" s="13">
        <f t="shared" si="1"/>
        <v>96.32</v>
      </c>
      <c r="G40" s="100">
        <v>137.6</v>
      </c>
      <c r="I40" s="119"/>
    </row>
    <row r="41" spans="1:9" ht="15" customHeight="1" x14ac:dyDescent="0.25">
      <c r="A41" s="92" t="str">
        <f t="shared" si="0"/>
        <v>LGR.14</v>
      </c>
      <c r="B41" s="95" t="s">
        <v>72</v>
      </c>
      <c r="C41" s="95" t="s">
        <v>71</v>
      </c>
      <c r="D41" s="96" t="s">
        <v>343</v>
      </c>
      <c r="E41" s="15" t="s">
        <v>354</v>
      </c>
      <c r="F41" s="13">
        <f t="shared" si="1"/>
        <v>481.6</v>
      </c>
      <c r="G41" s="100">
        <v>688</v>
      </c>
      <c r="I41" s="119"/>
    </row>
    <row r="42" spans="1:9" ht="15" customHeight="1" x14ac:dyDescent="0.25">
      <c r="A42" s="92" t="str">
        <f t="shared" si="0"/>
        <v>LGR.06B</v>
      </c>
      <c r="B42" s="95" t="s">
        <v>76</v>
      </c>
      <c r="C42" s="95" t="s">
        <v>75</v>
      </c>
      <c r="D42" s="96" t="s">
        <v>343</v>
      </c>
      <c r="E42" s="15" t="s">
        <v>354</v>
      </c>
      <c r="F42" s="13">
        <f t="shared" si="1"/>
        <v>273.27999999999997</v>
      </c>
      <c r="G42" s="100">
        <v>390.4</v>
      </c>
      <c r="I42" s="119"/>
    </row>
    <row r="43" spans="1:9" ht="15" customHeight="1" x14ac:dyDescent="0.25">
      <c r="A43" s="92" t="str">
        <f t="shared" si="0"/>
        <v>LGR.07B</v>
      </c>
      <c r="B43" s="95" t="s">
        <v>78</v>
      </c>
      <c r="C43" s="95" t="s">
        <v>77</v>
      </c>
      <c r="D43" s="96" t="s">
        <v>343</v>
      </c>
      <c r="E43" s="15" t="s">
        <v>354</v>
      </c>
      <c r="F43" s="13">
        <f t="shared" si="1"/>
        <v>1316.56</v>
      </c>
      <c r="G43" s="100">
        <v>1880.8000000000002</v>
      </c>
      <c r="I43" s="119"/>
    </row>
    <row r="44" spans="1:9" ht="15" customHeight="1" x14ac:dyDescent="0.25">
      <c r="A44" s="92" t="str">
        <f t="shared" si="0"/>
        <v>LGR.09B</v>
      </c>
      <c r="B44" s="95" t="s">
        <v>80</v>
      </c>
      <c r="C44" s="95" t="s">
        <v>79</v>
      </c>
      <c r="D44" s="96" t="s">
        <v>343</v>
      </c>
      <c r="E44" s="15" t="s">
        <v>354</v>
      </c>
      <c r="F44" s="13">
        <f t="shared" si="1"/>
        <v>64.400000000000006</v>
      </c>
      <c r="G44" s="100">
        <v>92</v>
      </c>
      <c r="I44" s="119"/>
    </row>
    <row r="45" spans="1:9" ht="15" customHeight="1" x14ac:dyDescent="0.25">
      <c r="A45" s="92" t="str">
        <f t="shared" si="0"/>
        <v>RTO.01</v>
      </c>
      <c r="B45" s="95" t="s">
        <v>83</v>
      </c>
      <c r="C45" s="95" t="s">
        <v>82</v>
      </c>
      <c r="D45" s="96" t="s">
        <v>343</v>
      </c>
      <c r="E45" s="15" t="s">
        <v>354</v>
      </c>
      <c r="F45" s="13">
        <f t="shared" si="1"/>
        <v>612.08000000000004</v>
      </c>
      <c r="G45" s="100">
        <v>874.4</v>
      </c>
      <c r="I45" s="119"/>
    </row>
    <row r="46" spans="1:9" ht="15" customHeight="1" x14ac:dyDescent="0.25">
      <c r="A46" s="92" t="str">
        <f t="shared" si="0"/>
        <v>RTO.02</v>
      </c>
      <c r="B46" s="95" t="s">
        <v>85</v>
      </c>
      <c r="C46" s="95" t="s">
        <v>84</v>
      </c>
      <c r="D46" s="96" t="s">
        <v>343</v>
      </c>
      <c r="E46" s="15" t="s">
        <v>354</v>
      </c>
      <c r="F46" s="13">
        <f t="shared" si="1"/>
        <v>134.96</v>
      </c>
      <c r="G46" s="100">
        <v>192.8</v>
      </c>
      <c r="I46" s="119"/>
    </row>
    <row r="47" spans="1:9" ht="15" customHeight="1" x14ac:dyDescent="0.25">
      <c r="A47" s="92" t="str">
        <f t="shared" si="0"/>
        <v>RTO.03</v>
      </c>
      <c r="B47" s="95" t="s">
        <v>86</v>
      </c>
      <c r="C47" s="95" t="s">
        <v>20</v>
      </c>
      <c r="D47" s="96" t="s">
        <v>343</v>
      </c>
      <c r="E47" s="15" t="s">
        <v>354</v>
      </c>
      <c r="F47" s="13">
        <f t="shared" si="1"/>
        <v>1993.04</v>
      </c>
      <c r="G47" s="100">
        <v>2847.2000000000003</v>
      </c>
      <c r="I47" s="119"/>
    </row>
    <row r="48" spans="1:9" ht="15" customHeight="1" x14ac:dyDescent="0.25">
      <c r="A48" s="92" t="str">
        <f t="shared" si="0"/>
        <v>RTO.04-500</v>
      </c>
      <c r="B48" s="95" t="s">
        <v>88</v>
      </c>
      <c r="C48" s="95" t="s">
        <v>87</v>
      </c>
      <c r="D48" s="96" t="s">
        <v>343</v>
      </c>
      <c r="E48" s="15" t="s">
        <v>354</v>
      </c>
      <c r="F48" s="13">
        <f t="shared" si="1"/>
        <v>4432.96</v>
      </c>
      <c r="G48" s="100">
        <v>6332.7999999999993</v>
      </c>
      <c r="I48" s="119"/>
    </row>
    <row r="49" spans="1:9" ht="15" customHeight="1" x14ac:dyDescent="0.25">
      <c r="A49" s="92" t="str">
        <f t="shared" si="0"/>
        <v>RTO.04-1000</v>
      </c>
      <c r="B49" s="95" t="s">
        <v>90</v>
      </c>
      <c r="C49" s="95" t="s">
        <v>89</v>
      </c>
      <c r="D49" s="96" t="s">
        <v>343</v>
      </c>
      <c r="E49" s="15" t="s">
        <v>354</v>
      </c>
      <c r="F49" s="13">
        <f t="shared" si="1"/>
        <v>5967.92</v>
      </c>
      <c r="G49" s="100">
        <v>8525.5999999999985</v>
      </c>
      <c r="I49" s="119"/>
    </row>
    <row r="50" spans="1:9" ht="15" customHeight="1" x14ac:dyDescent="0.25">
      <c r="A50" s="92" t="str">
        <f t="shared" si="0"/>
        <v>RTO.04-2000</v>
      </c>
      <c r="B50" s="95" t="s">
        <v>92</v>
      </c>
      <c r="C50" s="95" t="s">
        <v>91</v>
      </c>
      <c r="D50" s="96" t="s">
        <v>343</v>
      </c>
      <c r="E50" s="15" t="s">
        <v>354</v>
      </c>
      <c r="F50" s="13">
        <f t="shared" si="1"/>
        <v>10978.24</v>
      </c>
      <c r="G50" s="100">
        <v>15683.199999999999</v>
      </c>
      <c r="I50" s="119"/>
    </row>
    <row r="51" spans="1:9" ht="15" customHeight="1" x14ac:dyDescent="0.25">
      <c r="A51" s="92" t="str">
        <f t="shared" si="0"/>
        <v>RTO.05</v>
      </c>
      <c r="B51" s="95" t="s">
        <v>94</v>
      </c>
      <c r="C51" s="95" t="s">
        <v>93</v>
      </c>
      <c r="D51" s="96" t="s">
        <v>343</v>
      </c>
      <c r="E51" s="15" t="s">
        <v>354</v>
      </c>
      <c r="F51" s="13">
        <f t="shared" si="1"/>
        <v>363.44</v>
      </c>
      <c r="G51" s="100">
        <v>519.20000000000005</v>
      </c>
      <c r="I51" s="119"/>
    </row>
    <row r="52" spans="1:9" ht="15" customHeight="1" x14ac:dyDescent="0.25">
      <c r="A52" s="92" t="str">
        <f t="shared" si="0"/>
        <v>RTO.06</v>
      </c>
      <c r="B52" s="95" t="s">
        <v>96</v>
      </c>
      <c r="C52" s="95" t="s">
        <v>95</v>
      </c>
      <c r="D52" s="96" t="s">
        <v>343</v>
      </c>
      <c r="E52" s="15" t="s">
        <v>354</v>
      </c>
      <c r="F52" s="13">
        <f t="shared" si="1"/>
        <v>3986.64</v>
      </c>
      <c r="G52" s="100">
        <v>5695.2</v>
      </c>
      <c r="I52" s="119"/>
    </row>
    <row r="53" spans="1:9" ht="15" customHeight="1" x14ac:dyDescent="0.25">
      <c r="A53" s="92" t="str">
        <f t="shared" si="0"/>
        <v>RTO.07</v>
      </c>
      <c r="B53" s="95" t="s">
        <v>98</v>
      </c>
      <c r="C53" s="95" t="s">
        <v>97</v>
      </c>
      <c r="D53" s="96" t="s">
        <v>343</v>
      </c>
      <c r="E53" s="15" t="s">
        <v>354</v>
      </c>
      <c r="F53" s="13">
        <f t="shared" si="1"/>
        <v>57.12</v>
      </c>
      <c r="G53" s="100">
        <v>81.599999999999994</v>
      </c>
      <c r="I53" s="119"/>
    </row>
    <row r="54" spans="1:9" ht="15" customHeight="1" x14ac:dyDescent="0.25">
      <c r="A54" s="92" t="str">
        <f t="shared" si="0"/>
        <v>RTO.08</v>
      </c>
      <c r="B54" s="95" t="s">
        <v>100</v>
      </c>
      <c r="C54" s="95" t="s">
        <v>99</v>
      </c>
      <c r="D54" s="96" t="s">
        <v>343</v>
      </c>
      <c r="E54" s="15" t="s">
        <v>354</v>
      </c>
      <c r="F54" s="13">
        <f t="shared" si="1"/>
        <v>123.76</v>
      </c>
      <c r="G54" s="100">
        <v>176.8</v>
      </c>
      <c r="I54" s="119"/>
    </row>
    <row r="55" spans="1:9" ht="15" customHeight="1" x14ac:dyDescent="0.25">
      <c r="A55" s="92" t="str">
        <f t="shared" si="0"/>
        <v>RTO.09</v>
      </c>
      <c r="B55" s="95" t="s">
        <v>102</v>
      </c>
      <c r="C55" s="95" t="s">
        <v>101</v>
      </c>
      <c r="D55" s="96" t="s">
        <v>343</v>
      </c>
      <c r="E55" s="15" t="s">
        <v>354</v>
      </c>
      <c r="F55" s="13">
        <f t="shared" si="1"/>
        <v>483.84</v>
      </c>
      <c r="G55" s="100">
        <v>691.2</v>
      </c>
      <c r="I55" s="119"/>
    </row>
    <row r="56" spans="1:9" ht="15" customHeight="1" x14ac:dyDescent="0.25">
      <c r="A56" s="92" t="str">
        <f t="shared" si="0"/>
        <v>RTO.10</v>
      </c>
      <c r="B56" s="95" t="s">
        <v>104</v>
      </c>
      <c r="C56" s="95" t="s">
        <v>103</v>
      </c>
      <c r="D56" s="96" t="s">
        <v>343</v>
      </c>
      <c r="E56" s="15" t="s">
        <v>354</v>
      </c>
      <c r="F56" s="13">
        <f t="shared" si="1"/>
        <v>189.84</v>
      </c>
      <c r="G56" s="100">
        <v>271.2</v>
      </c>
      <c r="I56" s="119"/>
    </row>
    <row r="57" spans="1:9" ht="15" customHeight="1" x14ac:dyDescent="0.25">
      <c r="A57" s="92" t="str">
        <f t="shared" si="0"/>
        <v>RTO.11</v>
      </c>
      <c r="B57" s="95" t="s">
        <v>106</v>
      </c>
      <c r="C57" s="95" t="s">
        <v>105</v>
      </c>
      <c r="D57" s="96" t="s">
        <v>343</v>
      </c>
      <c r="E57" s="15" t="s">
        <v>354</v>
      </c>
      <c r="F57" s="13">
        <f t="shared" si="1"/>
        <v>30.8</v>
      </c>
      <c r="G57" s="100">
        <v>44</v>
      </c>
      <c r="I57" s="119"/>
    </row>
    <row r="58" spans="1:9" ht="15" customHeight="1" x14ac:dyDescent="0.25">
      <c r="A58" s="92" t="str">
        <f t="shared" si="0"/>
        <v>RTO.12</v>
      </c>
      <c r="B58" s="95" t="s">
        <v>108</v>
      </c>
      <c r="C58" s="95" t="s">
        <v>107</v>
      </c>
      <c r="D58" s="96" t="s">
        <v>343</v>
      </c>
      <c r="E58" s="15" t="s">
        <v>354</v>
      </c>
      <c r="F58" s="13">
        <f t="shared" si="1"/>
        <v>224.56</v>
      </c>
      <c r="G58" s="100">
        <v>320.79999999999995</v>
      </c>
      <c r="I58" s="119"/>
    </row>
    <row r="59" spans="1:9" ht="15" customHeight="1" x14ac:dyDescent="0.25">
      <c r="A59" s="92" t="str">
        <f t="shared" si="0"/>
        <v>RTO.13</v>
      </c>
      <c r="B59" s="95" t="s">
        <v>110</v>
      </c>
      <c r="C59" s="95" t="s">
        <v>109</v>
      </c>
      <c r="D59" s="96" t="s">
        <v>343</v>
      </c>
      <c r="E59" s="15" t="s">
        <v>354</v>
      </c>
      <c r="F59" s="13">
        <f t="shared" si="1"/>
        <v>29.12</v>
      </c>
      <c r="G59" s="100">
        <v>41.6</v>
      </c>
      <c r="I59" s="119"/>
    </row>
    <row r="60" spans="1:9" ht="15" customHeight="1" x14ac:dyDescent="0.25">
      <c r="A60" s="92" t="str">
        <f t="shared" si="0"/>
        <v>RTO.14</v>
      </c>
      <c r="B60" s="95" t="s">
        <v>112</v>
      </c>
      <c r="C60" s="95" t="s">
        <v>111</v>
      </c>
      <c r="D60" s="96" t="s">
        <v>343</v>
      </c>
      <c r="E60" s="15" t="s">
        <v>354</v>
      </c>
      <c r="F60" s="13">
        <f t="shared" si="1"/>
        <v>30.8</v>
      </c>
      <c r="G60" s="100">
        <v>44</v>
      </c>
      <c r="I60" s="119"/>
    </row>
    <row r="61" spans="1:9" ht="15" customHeight="1" x14ac:dyDescent="0.25">
      <c r="A61" s="92" t="str">
        <f t="shared" si="0"/>
        <v>RTO.15</v>
      </c>
      <c r="B61" s="95" t="s">
        <v>114</v>
      </c>
      <c r="C61" s="95" t="s">
        <v>113</v>
      </c>
      <c r="D61" s="96" t="s">
        <v>343</v>
      </c>
      <c r="E61" s="15" t="s">
        <v>354</v>
      </c>
      <c r="F61" s="13">
        <f t="shared" si="1"/>
        <v>10.08</v>
      </c>
      <c r="G61" s="100">
        <v>14.399999999999999</v>
      </c>
      <c r="I61" s="119"/>
    </row>
    <row r="62" spans="1:9" ht="15" customHeight="1" x14ac:dyDescent="0.25">
      <c r="A62" s="92" t="str">
        <f t="shared" si="0"/>
        <v>RTO.16</v>
      </c>
      <c r="B62" s="95" t="s">
        <v>116</v>
      </c>
      <c r="C62" s="95" t="s">
        <v>115</v>
      </c>
      <c r="D62" s="96" t="s">
        <v>343</v>
      </c>
      <c r="E62" s="15" t="s">
        <v>354</v>
      </c>
      <c r="F62" s="13">
        <f t="shared" si="1"/>
        <v>61.04</v>
      </c>
      <c r="G62" s="100">
        <v>87.2</v>
      </c>
      <c r="I62" s="119"/>
    </row>
    <row r="63" spans="1:9" ht="15" customHeight="1" x14ac:dyDescent="0.25">
      <c r="A63" s="92" t="str">
        <f t="shared" si="0"/>
        <v>RTO.17</v>
      </c>
      <c r="B63" s="95" t="s">
        <v>118</v>
      </c>
      <c r="C63" s="95" t="s">
        <v>117</v>
      </c>
      <c r="D63" s="96" t="s">
        <v>343</v>
      </c>
      <c r="E63" s="15" t="s">
        <v>354</v>
      </c>
      <c r="F63" s="13">
        <f t="shared" si="1"/>
        <v>10.08</v>
      </c>
      <c r="G63" s="100">
        <v>14.399999999999999</v>
      </c>
      <c r="I63" s="119"/>
    </row>
    <row r="64" spans="1:9" ht="15" customHeight="1" x14ac:dyDescent="0.25">
      <c r="A64" s="92" t="str">
        <f t="shared" si="0"/>
        <v>RTO.18</v>
      </c>
      <c r="B64" s="95" t="s">
        <v>120</v>
      </c>
      <c r="C64" s="95" t="s">
        <v>119</v>
      </c>
      <c r="D64" s="96" t="s">
        <v>343</v>
      </c>
      <c r="E64" s="15" t="s">
        <v>354</v>
      </c>
      <c r="F64" s="13">
        <f t="shared" si="1"/>
        <v>47.04</v>
      </c>
      <c r="G64" s="100">
        <v>67.2</v>
      </c>
      <c r="I64" s="119"/>
    </row>
    <row r="65" spans="1:9" ht="15" customHeight="1" x14ac:dyDescent="0.25">
      <c r="A65" s="92" t="str">
        <f t="shared" si="0"/>
        <v>RTO.19</v>
      </c>
      <c r="B65" s="95" t="s">
        <v>122</v>
      </c>
      <c r="C65" s="95" t="s">
        <v>121</v>
      </c>
      <c r="D65" s="96" t="s">
        <v>343</v>
      </c>
      <c r="E65" s="15" t="s">
        <v>354</v>
      </c>
      <c r="F65" s="13">
        <f t="shared" si="1"/>
        <v>38.08</v>
      </c>
      <c r="G65" s="100">
        <v>54.400000000000006</v>
      </c>
      <c r="I65" s="119"/>
    </row>
    <row r="66" spans="1:9" ht="15" customHeight="1" x14ac:dyDescent="0.25">
      <c r="A66" s="92" t="str">
        <f t="shared" si="0"/>
        <v>RTO.20</v>
      </c>
      <c r="B66" s="95" t="s">
        <v>124</v>
      </c>
      <c r="C66" s="95" t="s">
        <v>123</v>
      </c>
      <c r="D66" s="96" t="s">
        <v>343</v>
      </c>
      <c r="E66" s="15" t="s">
        <v>354</v>
      </c>
      <c r="F66" s="13">
        <f t="shared" si="1"/>
        <v>1233.68</v>
      </c>
      <c r="G66" s="100">
        <v>1762.4</v>
      </c>
      <c r="I66" s="119"/>
    </row>
    <row r="67" spans="1:9" ht="15" customHeight="1" x14ac:dyDescent="0.25">
      <c r="A67" s="92" t="str">
        <f t="shared" si="0"/>
        <v>RTO.21</v>
      </c>
      <c r="B67" s="95" t="s">
        <v>126</v>
      </c>
      <c r="C67" s="95" t="s">
        <v>125</v>
      </c>
      <c r="D67" s="96" t="s">
        <v>343</v>
      </c>
      <c r="E67" s="15" t="s">
        <v>354</v>
      </c>
      <c r="F67" s="13">
        <f t="shared" si="1"/>
        <v>412.72</v>
      </c>
      <c r="G67" s="100">
        <v>589.6</v>
      </c>
      <c r="I67" s="119"/>
    </row>
    <row r="68" spans="1:9" ht="15" customHeight="1" x14ac:dyDescent="0.25">
      <c r="A68" s="92" t="str">
        <f t="shared" si="0"/>
        <v>RTO.22</v>
      </c>
      <c r="B68" s="95" t="s">
        <v>128</v>
      </c>
      <c r="C68" s="95" t="s">
        <v>127</v>
      </c>
      <c r="D68" s="96" t="s">
        <v>343</v>
      </c>
      <c r="E68" s="15" t="s">
        <v>354</v>
      </c>
      <c r="F68" s="13">
        <f t="shared" si="1"/>
        <v>440.72</v>
      </c>
      <c r="G68" s="100">
        <v>629.6</v>
      </c>
      <c r="I68" s="119"/>
    </row>
    <row r="69" spans="1:9" ht="15" customHeight="1" x14ac:dyDescent="0.25">
      <c r="A69" s="92" t="str">
        <f t="shared" si="0"/>
        <v>RTO.23-500</v>
      </c>
      <c r="B69" s="95" t="s">
        <v>130</v>
      </c>
      <c r="C69" s="95" t="s">
        <v>129</v>
      </c>
      <c r="D69" s="96" t="s">
        <v>343</v>
      </c>
      <c r="E69" s="15" t="s">
        <v>354</v>
      </c>
      <c r="F69" s="13">
        <f t="shared" si="1"/>
        <v>1422.96</v>
      </c>
      <c r="G69" s="100">
        <v>2032.8</v>
      </c>
      <c r="I69" s="119"/>
    </row>
    <row r="70" spans="1:9" ht="15" customHeight="1" x14ac:dyDescent="0.25">
      <c r="A70" s="92" t="str">
        <f t="shared" si="0"/>
        <v>RTO.23-1000</v>
      </c>
      <c r="B70" s="95" t="s">
        <v>132</v>
      </c>
      <c r="C70" s="95" t="s">
        <v>131</v>
      </c>
      <c r="D70" s="96" t="s">
        <v>343</v>
      </c>
      <c r="E70" s="15" t="s">
        <v>354</v>
      </c>
      <c r="F70" s="13">
        <f t="shared" si="1"/>
        <v>1613.36</v>
      </c>
      <c r="G70" s="100">
        <v>2304.7999999999997</v>
      </c>
      <c r="I70" s="119"/>
    </row>
    <row r="71" spans="1:9" ht="15" customHeight="1" x14ac:dyDescent="0.25">
      <c r="A71" s="92" t="str">
        <f t="shared" ref="A71:A134" si="2">B71</f>
        <v>RTO.23-2000</v>
      </c>
      <c r="B71" s="95" t="s">
        <v>134</v>
      </c>
      <c r="C71" s="95" t="s">
        <v>133</v>
      </c>
      <c r="D71" s="96" t="s">
        <v>343</v>
      </c>
      <c r="E71" s="15" t="s">
        <v>354</v>
      </c>
      <c r="F71" s="13">
        <f t="shared" ref="F71:F134" si="3">ROUND(G71*(1-$D$2),2)</f>
        <v>1993.04</v>
      </c>
      <c r="G71" s="100">
        <v>2847.2000000000003</v>
      </c>
      <c r="I71" s="119"/>
    </row>
    <row r="72" spans="1:9" ht="15" customHeight="1" x14ac:dyDescent="0.25">
      <c r="A72" s="92" t="str">
        <f t="shared" si="2"/>
        <v>RTO.24-500</v>
      </c>
      <c r="B72" s="95" t="s">
        <v>136</v>
      </c>
      <c r="C72" s="95" t="s">
        <v>135</v>
      </c>
      <c r="D72" s="96" t="s">
        <v>343</v>
      </c>
      <c r="E72" s="15" t="s">
        <v>354</v>
      </c>
      <c r="F72" s="13">
        <f t="shared" si="3"/>
        <v>38.08</v>
      </c>
      <c r="G72" s="100">
        <v>54.400000000000006</v>
      </c>
      <c r="I72" s="119"/>
    </row>
    <row r="73" spans="1:9" ht="15" customHeight="1" x14ac:dyDescent="0.25">
      <c r="A73" s="92" t="str">
        <f t="shared" si="2"/>
        <v>RTO.24-1000</v>
      </c>
      <c r="B73" s="95" t="s">
        <v>138</v>
      </c>
      <c r="C73" s="95" t="s">
        <v>137</v>
      </c>
      <c r="D73" s="96" t="s">
        <v>343</v>
      </c>
      <c r="E73" s="15" t="s">
        <v>354</v>
      </c>
      <c r="F73" s="13">
        <f t="shared" si="3"/>
        <v>57.12</v>
      </c>
      <c r="G73" s="100">
        <v>81.599999999999994</v>
      </c>
      <c r="I73" s="119"/>
    </row>
    <row r="74" spans="1:9" ht="15" customHeight="1" x14ac:dyDescent="0.25">
      <c r="A74" s="92" t="str">
        <f t="shared" si="2"/>
        <v>RTO.24-2000</v>
      </c>
      <c r="B74" s="95" t="s">
        <v>140</v>
      </c>
      <c r="C74" s="95" t="s">
        <v>139</v>
      </c>
      <c r="D74" s="96" t="s">
        <v>343</v>
      </c>
      <c r="E74" s="15" t="s">
        <v>354</v>
      </c>
      <c r="F74" s="13">
        <f t="shared" si="3"/>
        <v>133.28</v>
      </c>
      <c r="G74" s="100">
        <v>190.39999999999998</v>
      </c>
      <c r="I74" s="119"/>
    </row>
    <row r="75" spans="1:9" ht="15" customHeight="1" x14ac:dyDescent="0.25">
      <c r="A75" s="92" t="str">
        <f t="shared" si="2"/>
        <v>RTO.25-500</v>
      </c>
      <c r="B75" s="95" t="s">
        <v>142</v>
      </c>
      <c r="C75" s="95" t="s">
        <v>141</v>
      </c>
      <c r="D75" s="96" t="s">
        <v>343</v>
      </c>
      <c r="E75" s="15" t="s">
        <v>354</v>
      </c>
      <c r="F75" s="13">
        <f t="shared" si="3"/>
        <v>24.08</v>
      </c>
      <c r="G75" s="100">
        <v>34.4</v>
      </c>
      <c r="I75" s="119"/>
    </row>
    <row r="76" spans="1:9" ht="15" customHeight="1" x14ac:dyDescent="0.25">
      <c r="A76" s="92" t="str">
        <f t="shared" si="2"/>
        <v>RTO.25-1000</v>
      </c>
      <c r="B76" s="95" t="s">
        <v>144</v>
      </c>
      <c r="C76" s="95" t="s">
        <v>143</v>
      </c>
      <c r="D76" s="96" t="s">
        <v>343</v>
      </c>
      <c r="E76" s="15" t="s">
        <v>354</v>
      </c>
      <c r="F76" s="13">
        <f t="shared" si="3"/>
        <v>24.08</v>
      </c>
      <c r="G76" s="100">
        <v>34.4</v>
      </c>
      <c r="I76" s="119"/>
    </row>
    <row r="77" spans="1:9" ht="15" customHeight="1" x14ac:dyDescent="0.25">
      <c r="A77" s="92" t="str">
        <f t="shared" si="2"/>
        <v>RTO.26-500</v>
      </c>
      <c r="B77" s="95" t="s">
        <v>146</v>
      </c>
      <c r="C77" s="95" t="s">
        <v>145</v>
      </c>
      <c r="D77" s="96" t="s">
        <v>343</v>
      </c>
      <c r="E77" s="15" t="s">
        <v>354</v>
      </c>
      <c r="F77" s="13">
        <f t="shared" si="3"/>
        <v>145.04</v>
      </c>
      <c r="G77" s="100">
        <v>207.2</v>
      </c>
      <c r="I77" s="119"/>
    </row>
    <row r="78" spans="1:9" ht="15" customHeight="1" x14ac:dyDescent="0.25">
      <c r="A78" s="92" t="str">
        <f t="shared" si="2"/>
        <v>RTO.26-1000</v>
      </c>
      <c r="B78" s="95" t="s">
        <v>148</v>
      </c>
      <c r="C78" s="95" t="s">
        <v>147</v>
      </c>
      <c r="D78" s="96" t="s">
        <v>343</v>
      </c>
      <c r="E78" s="15" t="s">
        <v>354</v>
      </c>
      <c r="F78" s="13">
        <f t="shared" si="3"/>
        <v>190.4</v>
      </c>
      <c r="G78" s="100">
        <v>272</v>
      </c>
      <c r="I78" s="119"/>
    </row>
    <row r="79" spans="1:9" ht="15" customHeight="1" x14ac:dyDescent="0.25">
      <c r="A79" s="92" t="str">
        <f t="shared" si="2"/>
        <v>RTO.26-2000</v>
      </c>
      <c r="B79" s="95" t="s">
        <v>150</v>
      </c>
      <c r="C79" s="95" t="s">
        <v>149</v>
      </c>
      <c r="D79" s="96" t="s">
        <v>343</v>
      </c>
      <c r="E79" s="15" t="s">
        <v>354</v>
      </c>
      <c r="F79" s="13">
        <f t="shared" si="3"/>
        <v>302.95999999999998</v>
      </c>
      <c r="G79" s="100">
        <v>432.8</v>
      </c>
      <c r="I79" s="119"/>
    </row>
    <row r="80" spans="1:9" ht="15" customHeight="1" x14ac:dyDescent="0.25">
      <c r="A80" s="92" t="str">
        <f t="shared" si="2"/>
        <v>RTO.27</v>
      </c>
      <c r="B80" s="95" t="s">
        <v>152</v>
      </c>
      <c r="C80" s="95" t="s">
        <v>151</v>
      </c>
      <c r="D80" s="96" t="s">
        <v>343</v>
      </c>
      <c r="E80" s="15" t="s">
        <v>354</v>
      </c>
      <c r="F80" s="13">
        <f t="shared" si="3"/>
        <v>3475.36</v>
      </c>
      <c r="G80" s="100">
        <v>4964.8</v>
      </c>
      <c r="I80" s="119"/>
    </row>
    <row r="81" spans="1:9" ht="15" customHeight="1" x14ac:dyDescent="0.25">
      <c r="A81" s="92" t="str">
        <f t="shared" si="2"/>
        <v>LG.12</v>
      </c>
      <c r="B81" s="95" t="s">
        <v>33</v>
      </c>
      <c r="C81" s="95" t="s">
        <v>32</v>
      </c>
      <c r="D81" s="96" t="s">
        <v>343</v>
      </c>
      <c r="E81" s="15" t="s">
        <v>354</v>
      </c>
      <c r="F81" s="13">
        <f t="shared" si="3"/>
        <v>24.64</v>
      </c>
      <c r="G81" s="100">
        <v>35.200000000000003</v>
      </c>
      <c r="I81" s="119"/>
    </row>
    <row r="82" spans="1:9" ht="15" customHeight="1" x14ac:dyDescent="0.25">
      <c r="A82" s="92" t="str">
        <f t="shared" si="2"/>
        <v>RTO.29</v>
      </c>
      <c r="B82" s="95" t="s">
        <v>154</v>
      </c>
      <c r="C82" s="95" t="s">
        <v>153</v>
      </c>
      <c r="D82" s="96" t="s">
        <v>343</v>
      </c>
      <c r="E82" s="15" t="s">
        <v>354</v>
      </c>
      <c r="F82" s="13">
        <f t="shared" si="3"/>
        <v>30.8</v>
      </c>
      <c r="G82" s="100">
        <v>44</v>
      </c>
      <c r="I82" s="119"/>
    </row>
    <row r="83" spans="1:9" ht="15" customHeight="1" x14ac:dyDescent="0.25">
      <c r="A83" s="92" t="str">
        <f t="shared" si="2"/>
        <v>RTO.30</v>
      </c>
      <c r="B83" s="95" t="s">
        <v>156</v>
      </c>
      <c r="C83" s="95" t="s">
        <v>155</v>
      </c>
      <c r="D83" s="96" t="s">
        <v>343</v>
      </c>
      <c r="E83" s="15" t="s">
        <v>354</v>
      </c>
      <c r="F83" s="13">
        <f t="shared" si="3"/>
        <v>110.32</v>
      </c>
      <c r="G83" s="100">
        <v>157.6</v>
      </c>
      <c r="I83" s="119"/>
    </row>
    <row r="84" spans="1:9" ht="15" customHeight="1" x14ac:dyDescent="0.25">
      <c r="A84" s="92" t="str">
        <f t="shared" si="2"/>
        <v>RTO.31</v>
      </c>
      <c r="B84" s="95" t="s">
        <v>158</v>
      </c>
      <c r="C84" s="95" t="s">
        <v>157</v>
      </c>
      <c r="D84" s="96" t="s">
        <v>343</v>
      </c>
      <c r="E84" s="15" t="s">
        <v>354</v>
      </c>
      <c r="F84" s="13">
        <f t="shared" si="3"/>
        <v>106.4</v>
      </c>
      <c r="G84" s="100">
        <v>152</v>
      </c>
      <c r="I84" s="119"/>
    </row>
    <row r="85" spans="1:9" ht="15" customHeight="1" x14ac:dyDescent="0.25">
      <c r="A85" s="92" t="str">
        <f t="shared" si="2"/>
        <v>RTO.32-500</v>
      </c>
      <c r="B85" s="95" t="s">
        <v>160</v>
      </c>
      <c r="C85" s="95" t="s">
        <v>159</v>
      </c>
      <c r="D85" s="96" t="s">
        <v>343</v>
      </c>
      <c r="E85" s="15" t="s">
        <v>354</v>
      </c>
      <c r="F85" s="13">
        <f t="shared" si="3"/>
        <v>114.24</v>
      </c>
      <c r="G85" s="100">
        <v>163.19999999999999</v>
      </c>
      <c r="I85" s="119"/>
    </row>
    <row r="86" spans="1:9" ht="15" customHeight="1" x14ac:dyDescent="0.25">
      <c r="A86" s="92" t="str">
        <f t="shared" si="2"/>
        <v>RTO.32-1000</v>
      </c>
      <c r="B86" s="95" t="s">
        <v>162</v>
      </c>
      <c r="C86" s="95" t="s">
        <v>161</v>
      </c>
      <c r="D86" s="96" t="s">
        <v>343</v>
      </c>
      <c r="E86" s="15" t="s">
        <v>354</v>
      </c>
      <c r="F86" s="13">
        <f t="shared" si="3"/>
        <v>152.32</v>
      </c>
      <c r="G86" s="100">
        <v>217.60000000000002</v>
      </c>
      <c r="I86" s="119"/>
    </row>
    <row r="87" spans="1:9" ht="15" customHeight="1" x14ac:dyDescent="0.25">
      <c r="A87" s="92" t="str">
        <f t="shared" si="2"/>
        <v>RTO.33</v>
      </c>
      <c r="B87" s="95" t="s">
        <v>164</v>
      </c>
      <c r="C87" s="95" t="s">
        <v>163</v>
      </c>
      <c r="D87" s="96" t="s">
        <v>343</v>
      </c>
      <c r="E87" s="15" t="s">
        <v>354</v>
      </c>
      <c r="F87" s="13">
        <f t="shared" si="3"/>
        <v>76.16</v>
      </c>
      <c r="G87" s="100">
        <v>108.80000000000001</v>
      </c>
      <c r="I87" s="119"/>
    </row>
    <row r="88" spans="1:9" ht="15" customHeight="1" x14ac:dyDescent="0.25">
      <c r="A88" s="92" t="str">
        <f t="shared" si="2"/>
        <v>AM5000.01</v>
      </c>
      <c r="B88" s="97" t="s">
        <v>368</v>
      </c>
      <c r="C88" s="97" t="s">
        <v>167</v>
      </c>
      <c r="D88" s="96" t="s">
        <v>343</v>
      </c>
      <c r="E88" s="15" t="s">
        <v>354</v>
      </c>
      <c r="F88" s="13">
        <f t="shared" si="3"/>
        <v>3017.84</v>
      </c>
      <c r="G88" s="100">
        <v>4311.2</v>
      </c>
      <c r="I88" s="119"/>
    </row>
    <row r="89" spans="1:9" ht="15" customHeight="1" x14ac:dyDescent="0.25">
      <c r="A89" s="92" t="str">
        <f t="shared" si="2"/>
        <v>AM5000.02</v>
      </c>
      <c r="B89" s="97" t="s">
        <v>369</v>
      </c>
      <c r="C89" s="97" t="s">
        <v>169</v>
      </c>
      <c r="D89" s="96" t="s">
        <v>343</v>
      </c>
      <c r="E89" s="15" t="s">
        <v>354</v>
      </c>
      <c r="F89" s="13">
        <f t="shared" si="3"/>
        <v>2468.48</v>
      </c>
      <c r="G89" s="100">
        <v>3526.3999999999996</v>
      </c>
      <c r="I89" s="119"/>
    </row>
    <row r="90" spans="1:9" ht="15" customHeight="1" x14ac:dyDescent="0.25">
      <c r="A90" s="92" t="str">
        <f t="shared" si="2"/>
        <v>AM5000.03</v>
      </c>
      <c r="B90" s="97" t="s">
        <v>370</v>
      </c>
      <c r="C90" s="97" t="s">
        <v>171</v>
      </c>
      <c r="D90" s="96" t="s">
        <v>343</v>
      </c>
      <c r="E90" s="15" t="s">
        <v>354</v>
      </c>
      <c r="F90" s="13">
        <f t="shared" si="3"/>
        <v>552.72</v>
      </c>
      <c r="G90" s="100">
        <v>789.59999999999991</v>
      </c>
      <c r="I90" s="119"/>
    </row>
    <row r="91" spans="1:9" ht="15" customHeight="1" x14ac:dyDescent="0.25">
      <c r="A91" s="92" t="str">
        <f t="shared" si="2"/>
        <v>AM5000.04</v>
      </c>
      <c r="B91" s="97" t="s">
        <v>371</v>
      </c>
      <c r="C91" s="97" t="s">
        <v>111</v>
      </c>
      <c r="D91" s="96" t="s">
        <v>343</v>
      </c>
      <c r="E91" s="15" t="s">
        <v>354</v>
      </c>
      <c r="F91" s="13">
        <f t="shared" si="3"/>
        <v>64.400000000000006</v>
      </c>
      <c r="G91" s="100">
        <v>92</v>
      </c>
      <c r="I91" s="119"/>
    </row>
    <row r="92" spans="1:9" ht="15" customHeight="1" x14ac:dyDescent="0.25">
      <c r="A92" s="92" t="str">
        <f t="shared" si="2"/>
        <v>AM5000.05</v>
      </c>
      <c r="B92" s="97" t="s">
        <v>372</v>
      </c>
      <c r="C92" s="97" t="s">
        <v>59</v>
      </c>
      <c r="D92" s="96" t="s">
        <v>343</v>
      </c>
      <c r="E92" s="15" t="s">
        <v>354</v>
      </c>
      <c r="F92" s="13">
        <f t="shared" si="3"/>
        <v>475.44</v>
      </c>
      <c r="G92" s="100">
        <v>679.2</v>
      </c>
      <c r="I92" s="119"/>
    </row>
    <row r="93" spans="1:9" ht="15" customHeight="1" x14ac:dyDescent="0.25">
      <c r="A93" s="92" t="str">
        <f t="shared" si="2"/>
        <v>AM5000.06</v>
      </c>
      <c r="B93" s="97" t="s">
        <v>373</v>
      </c>
      <c r="C93" s="97" t="s">
        <v>175</v>
      </c>
      <c r="D93" s="96" t="s">
        <v>343</v>
      </c>
      <c r="E93" s="15" t="s">
        <v>354</v>
      </c>
      <c r="F93" s="13">
        <f t="shared" si="3"/>
        <v>666.4</v>
      </c>
      <c r="G93" s="100">
        <v>952</v>
      </c>
      <c r="I93" s="119"/>
    </row>
    <row r="94" spans="1:9" ht="15" customHeight="1" x14ac:dyDescent="0.25">
      <c r="A94" s="92" t="str">
        <f t="shared" si="2"/>
        <v>AM5000.07</v>
      </c>
      <c r="B94" s="97" t="s">
        <v>374</v>
      </c>
      <c r="C94" s="97" t="s">
        <v>177</v>
      </c>
      <c r="D94" s="96" t="s">
        <v>343</v>
      </c>
      <c r="E94" s="15" t="s">
        <v>354</v>
      </c>
      <c r="F94" s="13">
        <f t="shared" si="3"/>
        <v>152.32</v>
      </c>
      <c r="G94" s="100">
        <v>217.60000000000002</v>
      </c>
      <c r="I94" s="119"/>
    </row>
    <row r="95" spans="1:9" ht="15" customHeight="1" x14ac:dyDescent="0.25">
      <c r="A95" s="92" t="str">
        <f t="shared" si="2"/>
        <v>AM5000.08</v>
      </c>
      <c r="B95" s="97" t="s">
        <v>375</v>
      </c>
      <c r="C95" s="97" t="s">
        <v>179</v>
      </c>
      <c r="D95" s="96" t="s">
        <v>343</v>
      </c>
      <c r="E95" s="15" t="s">
        <v>354</v>
      </c>
      <c r="F95" s="13">
        <f t="shared" si="3"/>
        <v>1240.96</v>
      </c>
      <c r="G95" s="100">
        <v>1772.8</v>
      </c>
      <c r="I95" s="119"/>
    </row>
    <row r="96" spans="1:9" ht="15" customHeight="1" x14ac:dyDescent="0.25">
      <c r="A96" s="92" t="str">
        <f t="shared" si="2"/>
        <v>AM5000.09</v>
      </c>
      <c r="B96" s="97" t="s">
        <v>376</v>
      </c>
      <c r="C96" s="97" t="s">
        <v>181</v>
      </c>
      <c r="D96" s="96" t="s">
        <v>343</v>
      </c>
      <c r="E96" s="15" t="s">
        <v>354</v>
      </c>
      <c r="F96" s="13">
        <f t="shared" si="3"/>
        <v>95.2</v>
      </c>
      <c r="G96" s="100">
        <v>136</v>
      </c>
      <c r="I96" s="119"/>
    </row>
    <row r="97" spans="1:9" ht="15" customHeight="1" x14ac:dyDescent="0.25">
      <c r="A97" s="92" t="str">
        <f t="shared" si="2"/>
        <v>AM5000.10</v>
      </c>
      <c r="B97" s="97" t="s">
        <v>377</v>
      </c>
      <c r="C97" s="97" t="s">
        <v>183</v>
      </c>
      <c r="D97" s="96" t="s">
        <v>343</v>
      </c>
      <c r="E97" s="15" t="s">
        <v>354</v>
      </c>
      <c r="F97" s="13">
        <f t="shared" si="3"/>
        <v>377.44</v>
      </c>
      <c r="G97" s="100">
        <v>539.20000000000005</v>
      </c>
      <c r="I97" s="119"/>
    </row>
    <row r="98" spans="1:9" ht="15" customHeight="1" x14ac:dyDescent="0.25">
      <c r="A98" s="92" t="str">
        <f t="shared" si="2"/>
        <v>AM5000.11</v>
      </c>
      <c r="B98" s="97" t="s">
        <v>378</v>
      </c>
      <c r="C98" s="97" t="s">
        <v>185</v>
      </c>
      <c r="D98" s="96" t="s">
        <v>343</v>
      </c>
      <c r="E98" s="15" t="s">
        <v>354</v>
      </c>
      <c r="F98" s="13">
        <f t="shared" si="3"/>
        <v>526.96</v>
      </c>
      <c r="G98" s="100">
        <v>752.8</v>
      </c>
      <c r="I98" s="119"/>
    </row>
    <row r="99" spans="1:9" ht="15" customHeight="1" x14ac:dyDescent="0.25">
      <c r="A99" s="92" t="str">
        <f t="shared" si="2"/>
        <v>AM5000.12</v>
      </c>
      <c r="B99" s="97" t="s">
        <v>379</v>
      </c>
      <c r="C99" s="97" t="s">
        <v>187</v>
      </c>
      <c r="D99" s="96" t="s">
        <v>343</v>
      </c>
      <c r="E99" s="15" t="s">
        <v>354</v>
      </c>
      <c r="F99" s="13">
        <f t="shared" si="3"/>
        <v>28</v>
      </c>
      <c r="G99" s="100">
        <v>40</v>
      </c>
      <c r="I99" s="119"/>
    </row>
    <row r="100" spans="1:9" ht="15" customHeight="1" x14ac:dyDescent="0.25">
      <c r="A100" s="92" t="str">
        <f t="shared" si="2"/>
        <v>AM5000.13</v>
      </c>
      <c r="B100" s="97" t="s">
        <v>380</v>
      </c>
      <c r="C100" s="97" t="s">
        <v>189</v>
      </c>
      <c r="D100" s="96" t="s">
        <v>343</v>
      </c>
      <c r="E100" s="15" t="s">
        <v>354</v>
      </c>
      <c r="F100" s="13">
        <f t="shared" si="3"/>
        <v>66.64</v>
      </c>
      <c r="G100" s="100">
        <v>95.199999999999989</v>
      </c>
      <c r="I100" s="119"/>
    </row>
    <row r="101" spans="1:9" ht="15" customHeight="1" x14ac:dyDescent="0.25">
      <c r="A101" s="92" t="str">
        <f t="shared" si="2"/>
        <v>AM5000.14</v>
      </c>
      <c r="B101" s="97" t="s">
        <v>381</v>
      </c>
      <c r="C101" s="97" t="s">
        <v>191</v>
      </c>
      <c r="D101" s="96" t="s">
        <v>343</v>
      </c>
      <c r="E101" s="15" t="s">
        <v>354</v>
      </c>
      <c r="F101" s="13">
        <f t="shared" si="3"/>
        <v>28</v>
      </c>
      <c r="G101" s="100">
        <v>40</v>
      </c>
      <c r="I101" s="119"/>
    </row>
    <row r="102" spans="1:9" ht="15" customHeight="1" x14ac:dyDescent="0.25">
      <c r="A102" s="92" t="str">
        <f t="shared" si="2"/>
        <v>ASW.5024</v>
      </c>
      <c r="B102" s="97" t="s">
        <v>194</v>
      </c>
      <c r="C102" s="97" t="s">
        <v>193</v>
      </c>
      <c r="D102" s="96" t="s">
        <v>343</v>
      </c>
      <c r="E102" s="15" t="s">
        <v>354</v>
      </c>
      <c r="F102" s="13">
        <f t="shared" si="3"/>
        <v>269.36</v>
      </c>
      <c r="G102" s="100">
        <v>384.79999999999995</v>
      </c>
      <c r="I102" s="119"/>
    </row>
    <row r="103" spans="1:9" ht="15" customHeight="1" x14ac:dyDescent="0.25">
      <c r="A103" s="92" t="str">
        <f t="shared" si="2"/>
        <v>ASW.5025</v>
      </c>
      <c r="B103" s="97" t="s">
        <v>382</v>
      </c>
      <c r="C103" s="97" t="s">
        <v>195</v>
      </c>
      <c r="D103" s="96" t="s">
        <v>343</v>
      </c>
      <c r="E103" s="15" t="s">
        <v>354</v>
      </c>
      <c r="F103" s="13">
        <f t="shared" si="3"/>
        <v>38.64</v>
      </c>
      <c r="G103" s="100">
        <v>55.199999999999996</v>
      </c>
      <c r="I103" s="119"/>
    </row>
    <row r="104" spans="1:9" ht="15" customHeight="1" x14ac:dyDescent="0.25">
      <c r="A104" s="92" t="str">
        <f t="shared" si="2"/>
        <v>ASW.5012</v>
      </c>
      <c r="B104" s="97" t="s">
        <v>198</v>
      </c>
      <c r="C104" s="97" t="s">
        <v>197</v>
      </c>
      <c r="D104" s="96" t="s">
        <v>343</v>
      </c>
      <c r="E104" s="15" t="s">
        <v>354</v>
      </c>
      <c r="F104" s="13">
        <f t="shared" si="3"/>
        <v>375.76</v>
      </c>
      <c r="G104" s="100">
        <v>536.79999999999995</v>
      </c>
      <c r="I104" s="119"/>
    </row>
    <row r="105" spans="1:9" ht="15" customHeight="1" x14ac:dyDescent="0.25">
      <c r="A105" s="92" t="str">
        <f t="shared" si="2"/>
        <v>ASW.5013</v>
      </c>
      <c r="B105" s="97" t="s">
        <v>200</v>
      </c>
      <c r="C105" s="97" t="s">
        <v>199</v>
      </c>
      <c r="D105" s="96" t="s">
        <v>343</v>
      </c>
      <c r="E105" s="15" t="s">
        <v>354</v>
      </c>
      <c r="F105" s="13">
        <f t="shared" si="3"/>
        <v>1572.48</v>
      </c>
      <c r="G105" s="100">
        <v>2246.3999999999996</v>
      </c>
      <c r="I105" s="119"/>
    </row>
    <row r="106" spans="1:9" ht="15" customHeight="1" x14ac:dyDescent="0.25">
      <c r="A106" s="92" t="str">
        <f t="shared" si="2"/>
        <v>ASW.5026</v>
      </c>
      <c r="B106" s="97" t="s">
        <v>201</v>
      </c>
      <c r="C106" s="97" t="s">
        <v>157</v>
      </c>
      <c r="D106" s="96" t="s">
        <v>343</v>
      </c>
      <c r="E106" s="15" t="s">
        <v>354</v>
      </c>
      <c r="F106" s="13">
        <f t="shared" si="3"/>
        <v>289.52</v>
      </c>
      <c r="G106" s="100">
        <v>413.6</v>
      </c>
      <c r="I106" s="119"/>
    </row>
    <row r="107" spans="1:9" ht="15" customHeight="1" x14ac:dyDescent="0.25">
      <c r="A107" s="92" t="str">
        <f t="shared" si="2"/>
        <v>ASW.5007</v>
      </c>
      <c r="B107" s="97" t="s">
        <v>203</v>
      </c>
      <c r="C107" s="97" t="s">
        <v>202</v>
      </c>
      <c r="D107" s="96" t="s">
        <v>343</v>
      </c>
      <c r="E107" s="15" t="s">
        <v>354</v>
      </c>
      <c r="F107" s="13">
        <f t="shared" si="3"/>
        <v>5172.72</v>
      </c>
      <c r="G107" s="100">
        <v>7389.6</v>
      </c>
      <c r="I107" s="119"/>
    </row>
    <row r="108" spans="1:9" ht="15" customHeight="1" x14ac:dyDescent="0.25">
      <c r="A108" s="92" t="str">
        <f t="shared" si="2"/>
        <v>AM5000.21</v>
      </c>
      <c r="B108" s="97" t="s">
        <v>389</v>
      </c>
      <c r="C108" s="97" t="s">
        <v>204</v>
      </c>
      <c r="D108" s="96" t="s">
        <v>343</v>
      </c>
      <c r="E108" s="15" t="s">
        <v>354</v>
      </c>
      <c r="F108" s="13">
        <f t="shared" si="3"/>
        <v>475.44</v>
      </c>
      <c r="G108" s="100">
        <v>679.2</v>
      </c>
      <c r="I108" s="119"/>
    </row>
    <row r="109" spans="1:9" ht="15" customHeight="1" x14ac:dyDescent="0.25">
      <c r="A109" s="92" t="str">
        <f t="shared" si="2"/>
        <v>ASW.5030</v>
      </c>
      <c r="B109" s="97" t="s">
        <v>206</v>
      </c>
      <c r="C109" s="97" t="s">
        <v>205</v>
      </c>
      <c r="D109" s="96" t="s">
        <v>343</v>
      </c>
      <c r="E109" s="15" t="s">
        <v>354</v>
      </c>
      <c r="F109" s="13">
        <f t="shared" si="3"/>
        <v>285.60000000000002</v>
      </c>
      <c r="G109" s="100">
        <v>408</v>
      </c>
      <c r="I109" s="119"/>
    </row>
    <row r="110" spans="1:9" ht="15" customHeight="1" x14ac:dyDescent="0.25">
      <c r="A110" s="92" t="str">
        <f t="shared" si="2"/>
        <v>ASW.5008</v>
      </c>
      <c r="B110" s="97" t="s">
        <v>208</v>
      </c>
      <c r="C110" s="97" t="s">
        <v>207</v>
      </c>
      <c r="D110" s="96" t="s">
        <v>343</v>
      </c>
      <c r="E110" s="15" t="s">
        <v>354</v>
      </c>
      <c r="F110" s="13">
        <f t="shared" si="3"/>
        <v>569.52</v>
      </c>
      <c r="G110" s="100">
        <v>813.6</v>
      </c>
      <c r="I110" s="119"/>
    </row>
    <row r="111" spans="1:9" ht="15" customHeight="1" x14ac:dyDescent="0.25">
      <c r="A111" s="92" t="str">
        <f t="shared" si="2"/>
        <v>ASW.5029</v>
      </c>
      <c r="B111" s="97" t="s">
        <v>210</v>
      </c>
      <c r="C111" s="97" t="s">
        <v>209</v>
      </c>
      <c r="D111" s="96" t="s">
        <v>343</v>
      </c>
      <c r="E111" s="15" t="s">
        <v>354</v>
      </c>
      <c r="F111" s="13">
        <f t="shared" si="3"/>
        <v>70.56</v>
      </c>
      <c r="G111" s="100">
        <v>100.8</v>
      </c>
      <c r="I111" s="119"/>
    </row>
    <row r="112" spans="1:9" ht="15" customHeight="1" x14ac:dyDescent="0.25">
      <c r="A112" s="92" t="str">
        <f t="shared" si="2"/>
        <v>CUID400N.01</v>
      </c>
      <c r="B112" s="97" t="s">
        <v>312</v>
      </c>
      <c r="C112" s="97" t="s">
        <v>311</v>
      </c>
      <c r="D112" s="96" t="s">
        <v>343</v>
      </c>
      <c r="E112" s="15" t="s">
        <v>354</v>
      </c>
      <c r="F112" s="13">
        <f t="shared" si="3"/>
        <v>5.6</v>
      </c>
      <c r="G112" s="100">
        <v>8</v>
      </c>
      <c r="I112" s="119"/>
    </row>
    <row r="113" spans="1:9" ht="15" customHeight="1" x14ac:dyDescent="0.25">
      <c r="A113" s="92" t="str">
        <f t="shared" si="2"/>
        <v>CUID400N.02</v>
      </c>
      <c r="B113" s="97" t="s">
        <v>313</v>
      </c>
      <c r="C113" s="97" t="s">
        <v>28</v>
      </c>
      <c r="D113" s="96" t="s">
        <v>343</v>
      </c>
      <c r="E113" s="15" t="s">
        <v>354</v>
      </c>
      <c r="F113" s="13">
        <f t="shared" si="3"/>
        <v>276.64</v>
      </c>
      <c r="G113" s="100">
        <v>395.20000000000005</v>
      </c>
      <c r="I113" s="119"/>
    </row>
    <row r="114" spans="1:9" ht="15" customHeight="1" x14ac:dyDescent="0.25">
      <c r="A114" s="92" t="str">
        <f t="shared" si="2"/>
        <v>CUID400N.03</v>
      </c>
      <c r="B114" s="97" t="s">
        <v>315</v>
      </c>
      <c r="C114" s="97" t="s">
        <v>314</v>
      </c>
      <c r="D114" s="96" t="s">
        <v>343</v>
      </c>
      <c r="E114" s="15" t="s">
        <v>354</v>
      </c>
      <c r="F114" s="13">
        <f t="shared" si="3"/>
        <v>20.72</v>
      </c>
      <c r="G114" s="100">
        <v>29.6</v>
      </c>
      <c r="I114" s="119"/>
    </row>
    <row r="115" spans="1:9" ht="15" customHeight="1" x14ac:dyDescent="0.25">
      <c r="A115" s="92" t="str">
        <f t="shared" si="2"/>
        <v>CUID400N.04</v>
      </c>
      <c r="B115" s="97" t="s">
        <v>317</v>
      </c>
      <c r="C115" s="97" t="s">
        <v>316</v>
      </c>
      <c r="D115" s="96" t="s">
        <v>343</v>
      </c>
      <c r="E115" s="15" t="s">
        <v>354</v>
      </c>
      <c r="F115" s="13">
        <f t="shared" si="3"/>
        <v>189.84</v>
      </c>
      <c r="G115" s="100">
        <v>271.2</v>
      </c>
      <c r="I115" s="119"/>
    </row>
    <row r="116" spans="1:9" ht="15" customHeight="1" x14ac:dyDescent="0.25">
      <c r="A116" s="92" t="str">
        <f t="shared" si="2"/>
        <v>CUID400N.05</v>
      </c>
      <c r="B116" s="97" t="s">
        <v>319</v>
      </c>
      <c r="C116" s="97" t="s">
        <v>318</v>
      </c>
      <c r="D116" s="96" t="s">
        <v>343</v>
      </c>
      <c r="E116" s="15" t="s">
        <v>354</v>
      </c>
      <c r="F116" s="13">
        <f t="shared" si="3"/>
        <v>6287.12</v>
      </c>
      <c r="G116" s="100">
        <v>8981.6</v>
      </c>
      <c r="I116" s="119"/>
    </row>
    <row r="117" spans="1:9" ht="15" customHeight="1" x14ac:dyDescent="0.25">
      <c r="A117" s="92" t="str">
        <f t="shared" si="2"/>
        <v>CUID400N.06</v>
      </c>
      <c r="B117" s="97" t="s">
        <v>321</v>
      </c>
      <c r="C117" s="97" t="s">
        <v>320</v>
      </c>
      <c r="D117" s="96" t="s">
        <v>343</v>
      </c>
      <c r="E117" s="15" t="s">
        <v>354</v>
      </c>
      <c r="F117" s="13">
        <f t="shared" si="3"/>
        <v>417.76</v>
      </c>
      <c r="G117" s="100">
        <v>596.79999999999995</v>
      </c>
      <c r="I117" s="119"/>
    </row>
    <row r="118" spans="1:9" ht="15" customHeight="1" x14ac:dyDescent="0.25">
      <c r="A118" s="92" t="str">
        <f t="shared" si="2"/>
        <v>TR400.01-10024</v>
      </c>
      <c r="B118" s="95" t="s">
        <v>214</v>
      </c>
      <c r="C118" s="95" t="s">
        <v>213</v>
      </c>
      <c r="D118" s="96" t="s">
        <v>343</v>
      </c>
      <c r="E118" s="15" t="s">
        <v>354</v>
      </c>
      <c r="F118" s="13">
        <f t="shared" si="3"/>
        <v>8083.04</v>
      </c>
      <c r="G118" s="100">
        <v>11547.2</v>
      </c>
      <c r="I118" s="119"/>
    </row>
    <row r="119" spans="1:9" ht="15" customHeight="1" x14ac:dyDescent="0.25">
      <c r="A119" s="92" t="str">
        <f t="shared" si="2"/>
        <v>TR400.01-13018</v>
      </c>
      <c r="B119" s="95" t="s">
        <v>216</v>
      </c>
      <c r="C119" s="95" t="s">
        <v>215</v>
      </c>
      <c r="D119" s="96" t="s">
        <v>343</v>
      </c>
      <c r="E119" s="15" t="s">
        <v>354</v>
      </c>
      <c r="F119" s="13">
        <f t="shared" si="3"/>
        <v>8083.04</v>
      </c>
      <c r="G119" s="100">
        <v>11547.2</v>
      </c>
      <c r="I119" s="119"/>
    </row>
    <row r="120" spans="1:9" ht="15" customHeight="1" x14ac:dyDescent="0.25">
      <c r="A120" s="92" t="str">
        <f t="shared" si="2"/>
        <v>TR400.02</v>
      </c>
      <c r="B120" s="95" t="s">
        <v>218</v>
      </c>
      <c r="C120" s="95" t="s">
        <v>217</v>
      </c>
      <c r="D120" s="96" t="s">
        <v>343</v>
      </c>
      <c r="E120" s="15" t="s">
        <v>354</v>
      </c>
      <c r="F120" s="13">
        <f t="shared" si="3"/>
        <v>606.48</v>
      </c>
      <c r="G120" s="100">
        <v>866.4</v>
      </c>
      <c r="I120" s="119"/>
    </row>
    <row r="121" spans="1:9" ht="15" customHeight="1" x14ac:dyDescent="0.25">
      <c r="A121" s="92" t="str">
        <f t="shared" si="2"/>
        <v>TR400.03</v>
      </c>
      <c r="B121" s="95" t="s">
        <v>220</v>
      </c>
      <c r="C121" s="95" t="s">
        <v>219</v>
      </c>
      <c r="D121" s="96" t="s">
        <v>343</v>
      </c>
      <c r="E121" s="15" t="s">
        <v>354</v>
      </c>
      <c r="F121" s="13">
        <f t="shared" si="3"/>
        <v>9093.2800000000007</v>
      </c>
      <c r="G121" s="100">
        <v>12990.4</v>
      </c>
      <c r="I121" s="119"/>
    </row>
    <row r="122" spans="1:9" ht="15" customHeight="1" x14ac:dyDescent="0.25">
      <c r="A122" s="92" t="str">
        <f t="shared" si="2"/>
        <v>TR400.04</v>
      </c>
      <c r="B122" s="95" t="s">
        <v>222</v>
      </c>
      <c r="C122" s="95" t="s">
        <v>221</v>
      </c>
      <c r="D122" s="96" t="s">
        <v>343</v>
      </c>
      <c r="E122" s="15" t="s">
        <v>354</v>
      </c>
      <c r="F122" s="13">
        <f t="shared" si="3"/>
        <v>143.36000000000001</v>
      </c>
      <c r="G122" s="100">
        <v>204.8</v>
      </c>
      <c r="I122" s="119"/>
    </row>
    <row r="123" spans="1:9" ht="15" customHeight="1" x14ac:dyDescent="0.25">
      <c r="A123" s="92" t="str">
        <f t="shared" si="2"/>
        <v>TR400.05</v>
      </c>
      <c r="B123" s="95" t="s">
        <v>224</v>
      </c>
      <c r="C123" s="95" t="s">
        <v>223</v>
      </c>
      <c r="D123" s="96" t="s">
        <v>343</v>
      </c>
      <c r="E123" s="15" t="s">
        <v>354</v>
      </c>
      <c r="F123" s="13">
        <f t="shared" si="3"/>
        <v>1897.84</v>
      </c>
      <c r="G123" s="100">
        <v>2711.2</v>
      </c>
      <c r="I123" s="119"/>
    </row>
    <row r="124" spans="1:9" ht="15" customHeight="1" x14ac:dyDescent="0.25">
      <c r="A124" s="92" t="str">
        <f t="shared" si="2"/>
        <v>TR400.06</v>
      </c>
      <c r="B124" s="95" t="s">
        <v>225</v>
      </c>
      <c r="C124" s="95" t="s">
        <v>84</v>
      </c>
      <c r="D124" s="96" t="s">
        <v>343</v>
      </c>
      <c r="E124" s="15" t="s">
        <v>354</v>
      </c>
      <c r="F124" s="13">
        <f t="shared" si="3"/>
        <v>569.52</v>
      </c>
      <c r="G124" s="100">
        <v>813.6</v>
      </c>
      <c r="I124" s="119"/>
    </row>
    <row r="125" spans="1:9" ht="15" customHeight="1" x14ac:dyDescent="0.25">
      <c r="A125" s="92" t="str">
        <f t="shared" si="2"/>
        <v>TR400.07</v>
      </c>
      <c r="B125" s="95" t="s">
        <v>226</v>
      </c>
      <c r="C125" s="95" t="s">
        <v>28</v>
      </c>
      <c r="D125" s="96" t="s">
        <v>343</v>
      </c>
      <c r="E125" s="15" t="s">
        <v>354</v>
      </c>
      <c r="F125" s="13">
        <f t="shared" si="3"/>
        <v>76.16</v>
      </c>
      <c r="G125" s="100">
        <v>108.80000000000001</v>
      </c>
      <c r="I125" s="119"/>
    </row>
    <row r="126" spans="1:9" ht="15" customHeight="1" x14ac:dyDescent="0.25">
      <c r="A126" s="92" t="str">
        <f t="shared" si="2"/>
        <v>TR400.08</v>
      </c>
      <c r="B126" s="95" t="s">
        <v>228</v>
      </c>
      <c r="C126" s="95" t="s">
        <v>227</v>
      </c>
      <c r="D126" s="96" t="s">
        <v>343</v>
      </c>
      <c r="E126" s="15" t="s">
        <v>354</v>
      </c>
      <c r="F126" s="13">
        <f t="shared" si="3"/>
        <v>379.68</v>
      </c>
      <c r="G126" s="100">
        <v>542.4</v>
      </c>
      <c r="I126" s="119"/>
    </row>
    <row r="127" spans="1:9" ht="15" customHeight="1" x14ac:dyDescent="0.25">
      <c r="A127" s="92" t="str">
        <f t="shared" si="2"/>
        <v>TR400.09</v>
      </c>
      <c r="B127" s="95" t="s">
        <v>230</v>
      </c>
      <c r="C127" s="95" t="s">
        <v>229</v>
      </c>
      <c r="D127" s="96" t="s">
        <v>343</v>
      </c>
      <c r="E127" s="15" t="s">
        <v>354</v>
      </c>
      <c r="F127" s="13">
        <f t="shared" si="3"/>
        <v>66.64</v>
      </c>
      <c r="G127" s="100">
        <v>95.199999999999989</v>
      </c>
      <c r="I127" s="119"/>
    </row>
    <row r="128" spans="1:9" ht="15" customHeight="1" x14ac:dyDescent="0.25">
      <c r="A128" s="92" t="str">
        <f t="shared" si="2"/>
        <v>TR400.10</v>
      </c>
      <c r="B128" s="95" t="s">
        <v>231</v>
      </c>
      <c r="C128" s="95" t="s">
        <v>61</v>
      </c>
      <c r="D128" s="96" t="s">
        <v>343</v>
      </c>
      <c r="E128" s="15" t="s">
        <v>354</v>
      </c>
      <c r="F128" s="13">
        <f t="shared" si="3"/>
        <v>29.12</v>
      </c>
      <c r="G128" s="100">
        <v>41.6</v>
      </c>
      <c r="I128" s="119"/>
    </row>
    <row r="129" spans="1:9" ht="15" customHeight="1" x14ac:dyDescent="0.25">
      <c r="A129" s="92" t="str">
        <f t="shared" si="2"/>
        <v>TR400.11</v>
      </c>
      <c r="B129" s="95" t="s">
        <v>233</v>
      </c>
      <c r="C129" s="95" t="s">
        <v>232</v>
      </c>
      <c r="D129" s="96" t="s">
        <v>343</v>
      </c>
      <c r="E129" s="15" t="s">
        <v>354</v>
      </c>
      <c r="F129" s="13">
        <f t="shared" si="3"/>
        <v>379.68</v>
      </c>
      <c r="G129" s="100">
        <v>542.4</v>
      </c>
      <c r="I129" s="119"/>
    </row>
    <row r="130" spans="1:9" ht="15" customHeight="1" x14ac:dyDescent="0.25">
      <c r="A130" s="92" t="str">
        <f t="shared" si="2"/>
        <v>TR400.12</v>
      </c>
      <c r="B130" s="95" t="s">
        <v>235</v>
      </c>
      <c r="C130" s="95" t="s">
        <v>234</v>
      </c>
      <c r="D130" s="96" t="s">
        <v>343</v>
      </c>
      <c r="E130" s="15" t="s">
        <v>354</v>
      </c>
      <c r="F130" s="13">
        <f t="shared" si="3"/>
        <v>664.16</v>
      </c>
      <c r="G130" s="100">
        <v>948.8</v>
      </c>
      <c r="I130" s="119"/>
    </row>
    <row r="131" spans="1:9" ht="15" customHeight="1" x14ac:dyDescent="0.25">
      <c r="A131" s="92" t="str">
        <f t="shared" si="2"/>
        <v>TR400.13</v>
      </c>
      <c r="B131" s="95" t="s">
        <v>237</v>
      </c>
      <c r="C131" s="95" t="s">
        <v>236</v>
      </c>
      <c r="D131" s="96" t="s">
        <v>343</v>
      </c>
      <c r="E131" s="15" t="s">
        <v>354</v>
      </c>
      <c r="F131" s="13">
        <f t="shared" si="3"/>
        <v>379.68</v>
      </c>
      <c r="G131" s="100">
        <v>542.4</v>
      </c>
      <c r="I131" s="119"/>
    </row>
    <row r="132" spans="1:9" ht="15" customHeight="1" x14ac:dyDescent="0.25">
      <c r="A132" s="92" t="str">
        <f t="shared" si="2"/>
        <v>TR400.14-10024</v>
      </c>
      <c r="B132" s="95" t="s">
        <v>239</v>
      </c>
      <c r="C132" s="95" t="s">
        <v>238</v>
      </c>
      <c r="D132" s="96" t="s">
        <v>343</v>
      </c>
      <c r="E132" s="15" t="s">
        <v>354</v>
      </c>
      <c r="F132" s="13">
        <f t="shared" si="3"/>
        <v>1233.68</v>
      </c>
      <c r="G132" s="100">
        <v>1762.4</v>
      </c>
      <c r="I132" s="119"/>
    </row>
    <row r="133" spans="1:9" ht="15" customHeight="1" x14ac:dyDescent="0.25">
      <c r="A133" s="92" t="str">
        <f t="shared" si="2"/>
        <v>TR400.14-13018</v>
      </c>
      <c r="B133" s="95" t="s">
        <v>241</v>
      </c>
      <c r="C133" s="95" t="s">
        <v>240</v>
      </c>
      <c r="D133" s="96" t="s">
        <v>343</v>
      </c>
      <c r="E133" s="15" t="s">
        <v>354</v>
      </c>
      <c r="F133" s="13">
        <f t="shared" si="3"/>
        <v>1233.68</v>
      </c>
      <c r="G133" s="100">
        <v>1762.4</v>
      </c>
      <c r="I133" s="119"/>
    </row>
    <row r="134" spans="1:9" ht="15" customHeight="1" x14ac:dyDescent="0.25">
      <c r="A134" s="92" t="str">
        <f t="shared" si="2"/>
        <v>TR400.15</v>
      </c>
      <c r="B134" s="95" t="s">
        <v>242</v>
      </c>
      <c r="C134" s="95" t="s">
        <v>155</v>
      </c>
      <c r="D134" s="96" t="s">
        <v>343</v>
      </c>
      <c r="E134" s="15" t="s">
        <v>354</v>
      </c>
      <c r="F134" s="13">
        <f t="shared" si="3"/>
        <v>285.60000000000002</v>
      </c>
      <c r="G134" s="100">
        <v>408</v>
      </c>
      <c r="I134" s="119"/>
    </row>
    <row r="135" spans="1:9" ht="15" customHeight="1" x14ac:dyDescent="0.25">
      <c r="A135" s="92" t="str">
        <f t="shared" ref="A135:A172" si="4">B135</f>
        <v>TR400.16</v>
      </c>
      <c r="B135" s="95" t="s">
        <v>244</v>
      </c>
      <c r="C135" s="95" t="s">
        <v>243</v>
      </c>
      <c r="D135" s="96" t="s">
        <v>343</v>
      </c>
      <c r="E135" s="15" t="s">
        <v>354</v>
      </c>
      <c r="F135" s="13">
        <f t="shared" ref="F135:F172" si="5">ROUND(G135*(1-$D$2),2)</f>
        <v>123.76</v>
      </c>
      <c r="G135" s="100">
        <v>176.8</v>
      </c>
      <c r="I135" s="119"/>
    </row>
    <row r="136" spans="1:9" ht="15" customHeight="1" x14ac:dyDescent="0.25">
      <c r="A136" s="92" t="str">
        <f t="shared" si="4"/>
        <v>TR400.17</v>
      </c>
      <c r="B136" s="95" t="s">
        <v>246</v>
      </c>
      <c r="C136" s="95" t="s">
        <v>245</v>
      </c>
      <c r="D136" s="96" t="s">
        <v>343</v>
      </c>
      <c r="E136" s="15" t="s">
        <v>354</v>
      </c>
      <c r="F136" s="13">
        <f t="shared" si="5"/>
        <v>285.60000000000002</v>
      </c>
      <c r="G136" s="100">
        <v>408</v>
      </c>
      <c r="I136" s="119"/>
    </row>
    <row r="137" spans="1:9" ht="15" customHeight="1" x14ac:dyDescent="0.25">
      <c r="A137" s="92" t="str">
        <f t="shared" si="4"/>
        <v>TR400.18</v>
      </c>
      <c r="B137" s="95" t="s">
        <v>248</v>
      </c>
      <c r="C137" s="95" t="s">
        <v>247</v>
      </c>
      <c r="D137" s="96" t="s">
        <v>343</v>
      </c>
      <c r="E137" s="15" t="s">
        <v>354</v>
      </c>
      <c r="F137" s="13">
        <f t="shared" si="5"/>
        <v>474.88</v>
      </c>
      <c r="G137" s="100">
        <v>678.40000000000009</v>
      </c>
      <c r="I137" s="119"/>
    </row>
    <row r="138" spans="1:9" ht="15" customHeight="1" x14ac:dyDescent="0.25">
      <c r="A138" s="92" t="str">
        <f t="shared" si="4"/>
        <v>TR400.19</v>
      </c>
      <c r="B138" s="95" t="s">
        <v>250</v>
      </c>
      <c r="C138" s="95" t="s">
        <v>249</v>
      </c>
      <c r="D138" s="96" t="s">
        <v>343</v>
      </c>
      <c r="E138" s="15" t="s">
        <v>354</v>
      </c>
      <c r="F138" s="13">
        <f t="shared" si="5"/>
        <v>854</v>
      </c>
      <c r="G138" s="100">
        <v>1220</v>
      </c>
      <c r="I138" s="119"/>
    </row>
    <row r="139" spans="1:9" ht="15" customHeight="1" x14ac:dyDescent="0.25">
      <c r="A139" s="92" t="str">
        <f t="shared" si="4"/>
        <v>TR400.20-10024</v>
      </c>
      <c r="B139" s="95" t="s">
        <v>252</v>
      </c>
      <c r="C139" s="95" t="s">
        <v>251</v>
      </c>
      <c r="D139" s="96" t="s">
        <v>343</v>
      </c>
      <c r="E139" s="15" t="s">
        <v>354</v>
      </c>
      <c r="F139" s="13">
        <f t="shared" si="5"/>
        <v>2846.48</v>
      </c>
      <c r="G139" s="100">
        <v>4066.3999999999996</v>
      </c>
      <c r="I139" s="119"/>
    </row>
    <row r="140" spans="1:9" ht="15" customHeight="1" x14ac:dyDescent="0.25">
      <c r="A140" s="92" t="str">
        <f t="shared" si="4"/>
        <v>TR400.20-13018</v>
      </c>
      <c r="B140" s="95" t="s">
        <v>254</v>
      </c>
      <c r="C140" s="95" t="s">
        <v>253</v>
      </c>
      <c r="D140" s="96" t="s">
        <v>343</v>
      </c>
      <c r="E140" s="15" t="s">
        <v>354</v>
      </c>
      <c r="F140" s="13">
        <f t="shared" si="5"/>
        <v>2846.48</v>
      </c>
      <c r="G140" s="100">
        <v>4066.3999999999996</v>
      </c>
      <c r="I140" s="119"/>
    </row>
    <row r="141" spans="1:9" ht="15" customHeight="1" x14ac:dyDescent="0.25">
      <c r="A141" s="92" t="str">
        <f t="shared" si="4"/>
        <v>TR400.21</v>
      </c>
      <c r="B141" s="95" t="s">
        <v>256</v>
      </c>
      <c r="C141" s="95" t="s">
        <v>255</v>
      </c>
      <c r="D141" s="96" t="s">
        <v>343</v>
      </c>
      <c r="E141" s="15" t="s">
        <v>354</v>
      </c>
      <c r="F141" s="13">
        <f t="shared" si="5"/>
        <v>664.16</v>
      </c>
      <c r="G141" s="100">
        <v>948.8</v>
      </c>
      <c r="I141" s="119"/>
    </row>
    <row r="142" spans="1:9" ht="15" customHeight="1" x14ac:dyDescent="0.25">
      <c r="A142" s="92" t="str">
        <f t="shared" si="4"/>
        <v>TR400.22</v>
      </c>
      <c r="B142" s="95" t="s">
        <v>258</v>
      </c>
      <c r="C142" s="95" t="s">
        <v>257</v>
      </c>
      <c r="D142" s="96" t="s">
        <v>343</v>
      </c>
      <c r="E142" s="15" t="s">
        <v>354</v>
      </c>
      <c r="F142" s="13">
        <f t="shared" si="5"/>
        <v>38.08</v>
      </c>
      <c r="G142" s="100">
        <v>54.400000000000006</v>
      </c>
      <c r="I142" s="119"/>
    </row>
    <row r="143" spans="1:9" ht="15" customHeight="1" x14ac:dyDescent="0.25">
      <c r="A143" s="92" t="str">
        <f t="shared" si="4"/>
        <v>TR400.23</v>
      </c>
      <c r="B143" s="95" t="s">
        <v>260</v>
      </c>
      <c r="C143" s="95" t="s">
        <v>259</v>
      </c>
      <c r="D143" s="96" t="s">
        <v>343</v>
      </c>
      <c r="E143" s="15" t="s">
        <v>354</v>
      </c>
      <c r="F143" s="13">
        <f t="shared" si="5"/>
        <v>285.60000000000002</v>
      </c>
      <c r="G143" s="100">
        <v>408</v>
      </c>
      <c r="I143" s="119"/>
    </row>
    <row r="144" spans="1:9" ht="15" customHeight="1" x14ac:dyDescent="0.25">
      <c r="A144" s="92" t="str">
        <f t="shared" si="4"/>
        <v>TR400.24</v>
      </c>
      <c r="B144" s="95" t="s">
        <v>262</v>
      </c>
      <c r="C144" s="95" t="s">
        <v>261</v>
      </c>
      <c r="D144" s="96" t="s">
        <v>343</v>
      </c>
      <c r="E144" s="15" t="s">
        <v>354</v>
      </c>
      <c r="F144" s="13">
        <f t="shared" si="5"/>
        <v>460.88</v>
      </c>
      <c r="G144" s="100">
        <v>658.40000000000009</v>
      </c>
      <c r="I144" s="119"/>
    </row>
    <row r="145" spans="1:9" ht="15" customHeight="1" x14ac:dyDescent="0.25">
      <c r="A145" s="92" t="str">
        <f t="shared" si="4"/>
        <v>TR400.25</v>
      </c>
      <c r="B145" s="95" t="s">
        <v>264</v>
      </c>
      <c r="C145" s="95" t="s">
        <v>263</v>
      </c>
      <c r="D145" s="96" t="s">
        <v>343</v>
      </c>
      <c r="E145" s="15" t="s">
        <v>354</v>
      </c>
      <c r="F145" s="13">
        <f t="shared" si="5"/>
        <v>474.88</v>
      </c>
      <c r="G145" s="100">
        <v>678.40000000000009</v>
      </c>
      <c r="I145" s="119"/>
    </row>
    <row r="146" spans="1:9" ht="15" customHeight="1" x14ac:dyDescent="0.25">
      <c r="A146" s="92" t="str">
        <f t="shared" si="4"/>
        <v>TR400.26</v>
      </c>
      <c r="B146" s="95" t="s">
        <v>266</v>
      </c>
      <c r="C146" s="95" t="s">
        <v>265</v>
      </c>
      <c r="D146" s="96" t="s">
        <v>343</v>
      </c>
      <c r="E146" s="15" t="s">
        <v>354</v>
      </c>
      <c r="F146" s="13">
        <f t="shared" si="5"/>
        <v>189.84</v>
      </c>
      <c r="G146" s="100">
        <v>271.2</v>
      </c>
      <c r="I146" s="119"/>
    </row>
    <row r="147" spans="1:9" ht="15" customHeight="1" x14ac:dyDescent="0.25">
      <c r="A147" s="92" t="str">
        <f t="shared" si="4"/>
        <v>TR400.27</v>
      </c>
      <c r="B147" s="95" t="s">
        <v>268</v>
      </c>
      <c r="C147" s="95" t="s">
        <v>267</v>
      </c>
      <c r="D147" s="96" t="s">
        <v>343</v>
      </c>
      <c r="E147" s="15" t="s">
        <v>354</v>
      </c>
      <c r="F147" s="13">
        <f t="shared" si="5"/>
        <v>189.84</v>
      </c>
      <c r="G147" s="100">
        <v>271.2</v>
      </c>
      <c r="I147" s="119"/>
    </row>
    <row r="148" spans="1:9" ht="15" customHeight="1" x14ac:dyDescent="0.25">
      <c r="A148" s="92" t="str">
        <f t="shared" si="4"/>
        <v>TR400.28</v>
      </c>
      <c r="B148" s="95" t="s">
        <v>269</v>
      </c>
      <c r="C148" s="95" t="s">
        <v>115</v>
      </c>
      <c r="D148" s="96" t="s">
        <v>343</v>
      </c>
      <c r="E148" s="15" t="s">
        <v>354</v>
      </c>
      <c r="F148" s="13">
        <f t="shared" si="5"/>
        <v>276.08</v>
      </c>
      <c r="G148" s="100">
        <v>394.4</v>
      </c>
      <c r="I148" s="119"/>
    </row>
    <row r="149" spans="1:9" ht="15" customHeight="1" x14ac:dyDescent="0.25">
      <c r="A149" s="92" t="str">
        <f t="shared" si="4"/>
        <v>TR400.29</v>
      </c>
      <c r="B149" s="95" t="s">
        <v>271</v>
      </c>
      <c r="C149" s="95" t="s">
        <v>270</v>
      </c>
      <c r="D149" s="96" t="s">
        <v>343</v>
      </c>
      <c r="E149" s="15" t="s">
        <v>354</v>
      </c>
      <c r="F149" s="13">
        <f t="shared" si="5"/>
        <v>285.60000000000002</v>
      </c>
      <c r="G149" s="100">
        <v>408</v>
      </c>
      <c r="I149" s="119"/>
    </row>
    <row r="150" spans="1:9" ht="15" customHeight="1" x14ac:dyDescent="0.25">
      <c r="A150" s="92" t="str">
        <f t="shared" si="4"/>
        <v>TR400.30</v>
      </c>
      <c r="B150" s="95" t="s">
        <v>273</v>
      </c>
      <c r="C150" s="95" t="s">
        <v>272</v>
      </c>
      <c r="D150" s="96" t="s">
        <v>343</v>
      </c>
      <c r="E150" s="15" t="s">
        <v>354</v>
      </c>
      <c r="F150" s="13">
        <f t="shared" si="5"/>
        <v>19.04</v>
      </c>
      <c r="G150" s="100">
        <v>27.200000000000003</v>
      </c>
      <c r="I150" s="119"/>
    </row>
    <row r="151" spans="1:9" ht="15" customHeight="1" x14ac:dyDescent="0.25">
      <c r="A151" s="92" t="str">
        <f t="shared" si="4"/>
        <v>TR230.01-3531</v>
      </c>
      <c r="B151" s="95" t="s">
        <v>276</v>
      </c>
      <c r="C151" s="95" t="s">
        <v>275</v>
      </c>
      <c r="D151" s="96" t="s">
        <v>343</v>
      </c>
      <c r="E151" s="15" t="s">
        <v>354</v>
      </c>
      <c r="F151" s="13">
        <f t="shared" si="5"/>
        <v>7072.24</v>
      </c>
      <c r="G151" s="100">
        <v>10103.200000000001</v>
      </c>
      <c r="I151" s="119"/>
    </row>
    <row r="152" spans="1:9" ht="15" customHeight="1" x14ac:dyDescent="0.25">
      <c r="A152" s="92" t="str">
        <f t="shared" si="4"/>
        <v>TR230.01-5024</v>
      </c>
      <c r="B152" s="95" t="s">
        <v>278</v>
      </c>
      <c r="C152" s="95" t="s">
        <v>277</v>
      </c>
      <c r="D152" s="96" t="s">
        <v>343</v>
      </c>
      <c r="E152" s="15" t="s">
        <v>354</v>
      </c>
      <c r="F152" s="13">
        <f t="shared" si="5"/>
        <v>6641.6</v>
      </c>
      <c r="G152" s="100">
        <v>9488</v>
      </c>
      <c r="I152" s="119"/>
    </row>
    <row r="153" spans="1:9" ht="15" customHeight="1" x14ac:dyDescent="0.25">
      <c r="A153" s="92" t="str">
        <f t="shared" si="4"/>
        <v>TR230.02</v>
      </c>
      <c r="B153" s="95" t="s">
        <v>280</v>
      </c>
      <c r="C153" s="95" t="s">
        <v>279</v>
      </c>
      <c r="D153" s="96" t="s">
        <v>343</v>
      </c>
      <c r="E153" s="15" t="s">
        <v>354</v>
      </c>
      <c r="F153" s="13">
        <f t="shared" si="5"/>
        <v>29.12</v>
      </c>
      <c r="G153" s="100">
        <v>41.6</v>
      </c>
      <c r="I153" s="119"/>
    </row>
    <row r="154" spans="1:9" ht="15" customHeight="1" x14ac:dyDescent="0.25">
      <c r="A154" s="92" t="str">
        <f t="shared" si="4"/>
        <v>TR230.03</v>
      </c>
      <c r="B154" s="95" t="s">
        <v>282</v>
      </c>
      <c r="C154" s="95" t="s">
        <v>281</v>
      </c>
      <c r="D154" s="96" t="s">
        <v>343</v>
      </c>
      <c r="E154" s="15" t="s">
        <v>354</v>
      </c>
      <c r="F154" s="13">
        <f t="shared" si="5"/>
        <v>305.76</v>
      </c>
      <c r="G154" s="100">
        <v>436.8</v>
      </c>
      <c r="I154" s="119"/>
    </row>
    <row r="155" spans="1:9" ht="15" customHeight="1" x14ac:dyDescent="0.25">
      <c r="A155" s="92" t="str">
        <f t="shared" si="4"/>
        <v>TR230.05</v>
      </c>
      <c r="B155" s="95" t="s">
        <v>284</v>
      </c>
      <c r="C155" s="95" t="s">
        <v>283</v>
      </c>
      <c r="D155" s="96" t="s">
        <v>343</v>
      </c>
      <c r="E155" s="15" t="s">
        <v>354</v>
      </c>
      <c r="F155" s="13">
        <f t="shared" si="5"/>
        <v>7679.28</v>
      </c>
      <c r="G155" s="100">
        <v>10970.4</v>
      </c>
      <c r="I155" s="119"/>
    </row>
    <row r="156" spans="1:9" ht="15" customHeight="1" x14ac:dyDescent="0.25">
      <c r="A156" s="92" t="str">
        <f t="shared" si="4"/>
        <v>TR.400.05-5024</v>
      </c>
      <c r="B156" s="95" t="s">
        <v>286</v>
      </c>
      <c r="C156" s="95" t="s">
        <v>285</v>
      </c>
      <c r="D156" s="96" t="s">
        <v>343</v>
      </c>
      <c r="E156" s="15" t="s">
        <v>354</v>
      </c>
      <c r="F156" s="13">
        <f t="shared" si="5"/>
        <v>7211.12</v>
      </c>
      <c r="G156" s="100">
        <v>10301.6</v>
      </c>
      <c r="I156" s="119"/>
    </row>
    <row r="157" spans="1:9" ht="15" customHeight="1" x14ac:dyDescent="0.25">
      <c r="A157" s="92" t="str">
        <f t="shared" si="4"/>
        <v>TR230.08</v>
      </c>
      <c r="B157" s="95" t="s">
        <v>287</v>
      </c>
      <c r="C157" s="95" t="s">
        <v>84</v>
      </c>
      <c r="D157" s="96" t="s">
        <v>343</v>
      </c>
      <c r="E157" s="15" t="s">
        <v>354</v>
      </c>
      <c r="F157" s="13">
        <f t="shared" si="5"/>
        <v>569.52</v>
      </c>
      <c r="G157" s="100">
        <v>813.6</v>
      </c>
      <c r="I157" s="119"/>
    </row>
    <row r="158" spans="1:9" ht="15" customHeight="1" x14ac:dyDescent="0.25">
      <c r="A158" s="92" t="str">
        <f t="shared" si="4"/>
        <v>TR230.14</v>
      </c>
      <c r="B158" s="95" t="s">
        <v>288</v>
      </c>
      <c r="C158" s="95" t="s">
        <v>234</v>
      </c>
      <c r="D158" s="96" t="s">
        <v>343</v>
      </c>
      <c r="E158" s="15" t="s">
        <v>354</v>
      </c>
      <c r="F158" s="13">
        <f t="shared" si="5"/>
        <v>664.16</v>
      </c>
      <c r="G158" s="100">
        <v>948.8</v>
      </c>
      <c r="I158" s="119"/>
    </row>
    <row r="159" spans="1:9" ht="15" customHeight="1" x14ac:dyDescent="0.25">
      <c r="A159" s="92" t="str">
        <f t="shared" si="4"/>
        <v>TR230.15</v>
      </c>
      <c r="B159" s="95" t="s">
        <v>290</v>
      </c>
      <c r="C159" s="95" t="s">
        <v>289</v>
      </c>
      <c r="D159" s="96" t="s">
        <v>343</v>
      </c>
      <c r="E159" s="15" t="s">
        <v>354</v>
      </c>
      <c r="F159" s="13">
        <f t="shared" si="5"/>
        <v>29.12</v>
      </c>
      <c r="G159" s="100">
        <v>41.6</v>
      </c>
      <c r="I159" s="119"/>
    </row>
    <row r="160" spans="1:9" ht="15" customHeight="1" x14ac:dyDescent="0.25">
      <c r="A160" s="92" t="str">
        <f t="shared" si="4"/>
        <v>TR230.17-3531</v>
      </c>
      <c r="B160" s="95" t="s">
        <v>292</v>
      </c>
      <c r="C160" s="95" t="s">
        <v>291</v>
      </c>
      <c r="D160" s="96" t="s">
        <v>343</v>
      </c>
      <c r="E160" s="15" t="s">
        <v>354</v>
      </c>
      <c r="F160" s="13">
        <f t="shared" si="5"/>
        <v>1048.32</v>
      </c>
      <c r="G160" s="100">
        <v>1497.6</v>
      </c>
      <c r="I160" s="119"/>
    </row>
    <row r="161" spans="1:9" ht="15" customHeight="1" x14ac:dyDescent="0.25">
      <c r="A161" s="92" t="str">
        <f t="shared" si="4"/>
        <v>TR230.17-5024</v>
      </c>
      <c r="B161" s="95" t="s">
        <v>294</v>
      </c>
      <c r="C161" s="95" t="s">
        <v>293</v>
      </c>
      <c r="D161" s="96" t="s">
        <v>343</v>
      </c>
      <c r="E161" s="15" t="s">
        <v>354</v>
      </c>
      <c r="F161" s="13">
        <f t="shared" si="5"/>
        <v>1048.32</v>
      </c>
      <c r="G161" s="100">
        <v>1497.6</v>
      </c>
      <c r="I161" s="119"/>
    </row>
    <row r="162" spans="1:9" ht="15" customHeight="1" x14ac:dyDescent="0.25">
      <c r="A162" s="92" t="str">
        <f t="shared" si="4"/>
        <v>TR230.18</v>
      </c>
      <c r="B162" s="95" t="s">
        <v>295</v>
      </c>
      <c r="C162" s="95" t="s">
        <v>157</v>
      </c>
      <c r="D162" s="96" t="s">
        <v>343</v>
      </c>
      <c r="E162" s="15" t="s">
        <v>354</v>
      </c>
      <c r="F162" s="13">
        <f t="shared" si="5"/>
        <v>285.60000000000002</v>
      </c>
      <c r="G162" s="100">
        <v>408</v>
      </c>
      <c r="I162" s="119"/>
    </row>
    <row r="163" spans="1:9" ht="15" customHeight="1" x14ac:dyDescent="0.25">
      <c r="A163" s="92" t="str">
        <f t="shared" si="4"/>
        <v>TR230.19</v>
      </c>
      <c r="B163" s="95" t="s">
        <v>296</v>
      </c>
      <c r="C163" s="95" t="s">
        <v>243</v>
      </c>
      <c r="D163" s="96" t="s">
        <v>343</v>
      </c>
      <c r="E163" s="15" t="s">
        <v>354</v>
      </c>
      <c r="F163" s="13">
        <f t="shared" si="5"/>
        <v>123.76</v>
      </c>
      <c r="G163" s="100">
        <v>176.8</v>
      </c>
      <c r="I163" s="119"/>
    </row>
    <row r="164" spans="1:9" ht="15" customHeight="1" x14ac:dyDescent="0.25">
      <c r="A164" s="92" t="str">
        <f t="shared" si="4"/>
        <v>TR230.20</v>
      </c>
      <c r="B164" s="95" t="s">
        <v>297</v>
      </c>
      <c r="C164" s="95" t="s">
        <v>245</v>
      </c>
      <c r="D164" s="96" t="s">
        <v>343</v>
      </c>
      <c r="E164" s="15" t="s">
        <v>354</v>
      </c>
      <c r="F164" s="13">
        <f t="shared" si="5"/>
        <v>285.60000000000002</v>
      </c>
      <c r="G164" s="100">
        <v>408</v>
      </c>
      <c r="I164" s="119"/>
    </row>
    <row r="165" spans="1:9" ht="15" customHeight="1" x14ac:dyDescent="0.25">
      <c r="A165" s="92" t="str">
        <f t="shared" si="4"/>
        <v>TR230.21</v>
      </c>
      <c r="B165" s="95" t="s">
        <v>299</v>
      </c>
      <c r="C165" s="95" t="s">
        <v>298</v>
      </c>
      <c r="D165" s="96" t="s">
        <v>343</v>
      </c>
      <c r="E165" s="15" t="s">
        <v>354</v>
      </c>
      <c r="F165" s="13">
        <f t="shared" si="5"/>
        <v>474.88</v>
      </c>
      <c r="G165" s="100">
        <v>678.40000000000009</v>
      </c>
      <c r="I165" s="119"/>
    </row>
    <row r="166" spans="1:9" ht="15" customHeight="1" x14ac:dyDescent="0.25">
      <c r="A166" s="92" t="str">
        <f t="shared" si="4"/>
        <v>TR230.22</v>
      </c>
      <c r="B166" s="95" t="s">
        <v>300</v>
      </c>
      <c r="C166" s="95" t="s">
        <v>249</v>
      </c>
      <c r="D166" s="96" t="s">
        <v>343</v>
      </c>
      <c r="E166" s="15" t="s">
        <v>354</v>
      </c>
      <c r="F166" s="13">
        <f t="shared" si="5"/>
        <v>664.16</v>
      </c>
      <c r="G166" s="100">
        <v>948.8</v>
      </c>
      <c r="I166" s="119"/>
    </row>
    <row r="167" spans="1:9" ht="15" customHeight="1" x14ac:dyDescent="0.25">
      <c r="A167" s="92" t="str">
        <f t="shared" si="4"/>
        <v>TR230.23-3531</v>
      </c>
      <c r="B167" s="95" t="s">
        <v>302</v>
      </c>
      <c r="C167" s="95" t="s">
        <v>301</v>
      </c>
      <c r="D167" s="96" t="s">
        <v>343</v>
      </c>
      <c r="E167" s="15" t="s">
        <v>354</v>
      </c>
      <c r="F167" s="13">
        <f t="shared" si="5"/>
        <v>2276.96</v>
      </c>
      <c r="G167" s="100">
        <v>3252.7999999999997</v>
      </c>
      <c r="I167" s="119"/>
    </row>
    <row r="168" spans="1:9" ht="15" customHeight="1" x14ac:dyDescent="0.25">
      <c r="A168" s="92" t="str">
        <f t="shared" si="4"/>
        <v>TR230.23-5024</v>
      </c>
      <c r="B168" s="95" t="s">
        <v>304</v>
      </c>
      <c r="C168" s="95" t="s">
        <v>303</v>
      </c>
      <c r="D168" s="96" t="s">
        <v>343</v>
      </c>
      <c r="E168" s="15" t="s">
        <v>354</v>
      </c>
      <c r="F168" s="13">
        <f t="shared" si="5"/>
        <v>2276.96</v>
      </c>
      <c r="G168" s="100">
        <v>3252.7999999999997</v>
      </c>
      <c r="I168" s="119"/>
    </row>
    <row r="169" spans="1:9" ht="15" customHeight="1" x14ac:dyDescent="0.25">
      <c r="A169" s="92" t="str">
        <f t="shared" si="4"/>
        <v>TR230.24</v>
      </c>
      <c r="B169" s="95" t="s">
        <v>305</v>
      </c>
      <c r="C169" s="95" t="s">
        <v>255</v>
      </c>
      <c r="D169" s="96" t="s">
        <v>343</v>
      </c>
      <c r="E169" s="15" t="s">
        <v>354</v>
      </c>
      <c r="F169" s="13">
        <f t="shared" si="5"/>
        <v>664.16</v>
      </c>
      <c r="G169" s="100">
        <v>948.8</v>
      </c>
      <c r="I169" s="119"/>
    </row>
    <row r="170" spans="1:9" ht="15" customHeight="1" x14ac:dyDescent="0.25">
      <c r="A170" s="92" t="str">
        <f t="shared" si="4"/>
        <v>TR230.25</v>
      </c>
      <c r="B170" s="95" t="s">
        <v>306</v>
      </c>
      <c r="C170" s="95" t="s">
        <v>257</v>
      </c>
      <c r="D170" s="96" t="s">
        <v>343</v>
      </c>
      <c r="E170" s="15" t="s">
        <v>354</v>
      </c>
      <c r="F170" s="13">
        <f t="shared" si="5"/>
        <v>38.08</v>
      </c>
      <c r="G170" s="100">
        <v>54.400000000000006</v>
      </c>
      <c r="I170" s="119"/>
    </row>
    <row r="171" spans="1:9" ht="15" customHeight="1" x14ac:dyDescent="0.25">
      <c r="A171" s="92" t="str">
        <f t="shared" si="4"/>
        <v>TR230.26</v>
      </c>
      <c r="B171" s="95" t="s">
        <v>307</v>
      </c>
      <c r="C171" s="95" t="s">
        <v>259</v>
      </c>
      <c r="D171" s="96" t="s">
        <v>343</v>
      </c>
      <c r="E171" s="15" t="s">
        <v>354</v>
      </c>
      <c r="F171" s="13">
        <f t="shared" si="5"/>
        <v>285.60000000000002</v>
      </c>
      <c r="G171" s="100">
        <v>408</v>
      </c>
      <c r="I171" s="119"/>
    </row>
    <row r="172" spans="1:9" ht="15" customHeight="1" thickBot="1" x14ac:dyDescent="0.3">
      <c r="A172" s="92" t="str">
        <f t="shared" si="4"/>
        <v>TR230.34</v>
      </c>
      <c r="B172" s="98" t="s">
        <v>309</v>
      </c>
      <c r="C172" s="98" t="s">
        <v>308</v>
      </c>
      <c r="D172" s="99" t="s">
        <v>343</v>
      </c>
      <c r="E172" s="16" t="s">
        <v>354</v>
      </c>
      <c r="F172" s="13">
        <f t="shared" si="5"/>
        <v>475.44</v>
      </c>
      <c r="G172" s="100">
        <v>679.2</v>
      </c>
      <c r="I172" s="119"/>
    </row>
  </sheetData>
  <conditionalFormatting sqref="B118:B172">
    <cfRule type="duplicateValues" dxfId="0" priority="1"/>
  </conditionalFormatting>
  <pageMargins left="0.7" right="0.7" top="0.75" bottom="0.75" header="0.3" footer="0.3"/>
  <pageSetup paperSize="9" scale="6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view="pageBreakPreview" topLeftCell="B1" zoomScaleNormal="70" zoomScaleSheetLayoutView="100" workbookViewId="0">
      <selection activeCell="G1" sqref="G1:G1048576"/>
    </sheetView>
  </sheetViews>
  <sheetFormatPr defaultRowHeight="15" x14ac:dyDescent="0.25"/>
  <cols>
    <col min="1" max="1" width="15" style="22" hidden="1" customWidth="1"/>
    <col min="2" max="2" width="45.7109375" style="22" bestFit="1" customWidth="1"/>
    <col min="3" max="3" width="12.5703125" style="22" bestFit="1" customWidth="1"/>
    <col min="4" max="4" width="9.7109375" style="22" customWidth="1"/>
    <col min="5" max="5" width="13" style="22" customWidth="1"/>
    <col min="6" max="6" width="25.5703125" style="22" customWidth="1"/>
    <col min="7" max="19" width="9.140625" style="20"/>
  </cols>
  <sheetData>
    <row r="1" spans="1:6" x14ac:dyDescent="0.25">
      <c r="B1" s="79" t="s">
        <v>367</v>
      </c>
      <c r="C1" s="31"/>
    </row>
    <row r="2" spans="1:6" ht="15.75" x14ac:dyDescent="0.25">
      <c r="B2" s="32" t="s">
        <v>0</v>
      </c>
      <c r="C2" s="31"/>
    </row>
    <row r="3" spans="1:6" ht="15.75" x14ac:dyDescent="0.25">
      <c r="B3" s="33" t="s">
        <v>1</v>
      </c>
    </row>
    <row r="4" spans="1:6" ht="15.75" thickBot="1" x14ac:dyDescent="0.3">
      <c r="B4" s="34"/>
    </row>
    <row r="5" spans="1:6" ht="51.75" customHeight="1" x14ac:dyDescent="0.25">
      <c r="A5" s="18" t="s">
        <v>2</v>
      </c>
      <c r="B5" s="19" t="s">
        <v>3</v>
      </c>
      <c r="C5" s="11" t="s">
        <v>4</v>
      </c>
      <c r="D5" s="12" t="s">
        <v>5</v>
      </c>
      <c r="E5" s="12" t="s">
        <v>6</v>
      </c>
      <c r="F5" s="10" t="s">
        <v>387</v>
      </c>
    </row>
    <row r="6" spans="1:6" ht="15" customHeight="1" x14ac:dyDescent="0.25">
      <c r="A6" s="35" t="str">
        <f>C6</f>
        <v>LG.01</v>
      </c>
      <c r="B6" s="36" t="s">
        <v>7</v>
      </c>
      <c r="C6" s="37" t="s">
        <v>8</v>
      </c>
      <c r="D6" s="38">
        <v>1</v>
      </c>
      <c r="E6" s="38">
        <v>1</v>
      </c>
      <c r="F6" s="14">
        <f>VLOOKUP(A6,'Сводный прайс'!A:G,6,FALSE)</f>
        <v>319.2</v>
      </c>
    </row>
    <row r="7" spans="1:6" ht="15" customHeight="1" x14ac:dyDescent="0.25">
      <c r="A7" s="35" t="str">
        <f t="shared" ref="A7:A27" si="0">C7</f>
        <v>LG.02</v>
      </c>
      <c r="B7" s="25" t="s">
        <v>9</v>
      </c>
      <c r="C7" s="26" t="s">
        <v>10</v>
      </c>
      <c r="D7" s="39">
        <v>2</v>
      </c>
      <c r="E7" s="39">
        <v>1</v>
      </c>
      <c r="F7" s="14">
        <f>VLOOKUP(A7,'Сводный прайс'!A:G,6,FALSE)</f>
        <v>127.68</v>
      </c>
    </row>
    <row r="8" spans="1:6" ht="15" customHeight="1" x14ac:dyDescent="0.25">
      <c r="A8" s="35" t="str">
        <f t="shared" si="0"/>
        <v>LG.03-150VA</v>
      </c>
      <c r="B8" s="25" t="s">
        <v>356</v>
      </c>
      <c r="C8" s="26" t="s">
        <v>11</v>
      </c>
      <c r="D8" s="123">
        <v>3</v>
      </c>
      <c r="E8" s="123">
        <v>1</v>
      </c>
      <c r="F8" s="14">
        <f>VLOOKUP(A8,'Сводный прайс'!A:G,6,FALSE)</f>
        <v>2708.16</v>
      </c>
    </row>
    <row r="9" spans="1:6" ht="15" customHeight="1" x14ac:dyDescent="0.25">
      <c r="A9" s="35" t="str">
        <f t="shared" si="0"/>
        <v>LG.03-120VA</v>
      </c>
      <c r="B9" s="25" t="s">
        <v>357</v>
      </c>
      <c r="C9" s="26" t="s">
        <v>12</v>
      </c>
      <c r="D9" s="123"/>
      <c r="E9" s="123"/>
      <c r="F9" s="14">
        <f>VLOOKUP(A9,'Сводный прайс'!A:G,6,FALSE)</f>
        <v>2070.88</v>
      </c>
    </row>
    <row r="10" spans="1:6" ht="15" customHeight="1" x14ac:dyDescent="0.25">
      <c r="A10" s="35" t="str">
        <f t="shared" si="0"/>
        <v>LG.03-200VA</v>
      </c>
      <c r="B10" s="25" t="s">
        <v>358</v>
      </c>
      <c r="C10" s="26" t="s">
        <v>13</v>
      </c>
      <c r="D10" s="123"/>
      <c r="E10" s="123"/>
      <c r="F10" s="14">
        <f>VLOOKUP(A10,'Сводный прайс'!A:G,6,FALSE)</f>
        <v>3346</v>
      </c>
    </row>
    <row r="11" spans="1:6" ht="15" customHeight="1" x14ac:dyDescent="0.25">
      <c r="A11" s="35" t="str">
        <f t="shared" si="0"/>
        <v>LG.04-180W</v>
      </c>
      <c r="B11" s="25" t="s">
        <v>359</v>
      </c>
      <c r="C11" s="26" t="s">
        <v>14</v>
      </c>
      <c r="D11" s="123">
        <v>4</v>
      </c>
      <c r="E11" s="123">
        <v>1</v>
      </c>
      <c r="F11" s="14">
        <f>VLOOKUP(A11,'Сводный прайс'!A:G,6,FALSE)</f>
        <v>1978.48</v>
      </c>
    </row>
    <row r="12" spans="1:6" ht="15" customHeight="1" x14ac:dyDescent="0.25">
      <c r="A12" s="35" t="str">
        <f t="shared" si="0"/>
        <v>LG.04-140W</v>
      </c>
      <c r="B12" s="25" t="s">
        <v>360</v>
      </c>
      <c r="C12" s="26" t="s">
        <v>15</v>
      </c>
      <c r="D12" s="123"/>
      <c r="E12" s="123"/>
      <c r="F12" s="14">
        <f>VLOOKUP(A12,'Сводный прайс'!A:G,6,FALSE)</f>
        <v>1915.2</v>
      </c>
    </row>
    <row r="13" spans="1:6" ht="15" customHeight="1" x14ac:dyDescent="0.25">
      <c r="A13" s="35" t="str">
        <f t="shared" si="0"/>
        <v>LG.04-200W</v>
      </c>
      <c r="B13" s="25" t="s">
        <v>361</v>
      </c>
      <c r="C13" s="26" t="s">
        <v>16</v>
      </c>
      <c r="D13" s="123"/>
      <c r="E13" s="123"/>
      <c r="F13" s="14">
        <f>VLOOKUP(A13,'Сводный прайс'!A:G,6,FALSE)</f>
        <v>2229.36</v>
      </c>
    </row>
    <row r="14" spans="1:6" ht="15" customHeight="1" x14ac:dyDescent="0.25">
      <c r="A14" s="35" t="str">
        <f t="shared" si="0"/>
        <v>LG.04-160W</v>
      </c>
      <c r="B14" s="25" t="s">
        <v>362</v>
      </c>
      <c r="C14" s="26" t="s">
        <v>17</v>
      </c>
      <c r="D14" s="123"/>
      <c r="E14" s="123"/>
      <c r="F14" s="14">
        <f>VLOOKUP(A14,'Сводный прайс'!A:G,6,FALSE)</f>
        <v>2229.36</v>
      </c>
    </row>
    <row r="15" spans="1:6" ht="15" customHeight="1" x14ac:dyDescent="0.25">
      <c r="A15" s="35" t="str">
        <f t="shared" si="0"/>
        <v>LG.05-46i</v>
      </c>
      <c r="B15" s="25" t="s">
        <v>363</v>
      </c>
      <c r="C15" s="26" t="s">
        <v>18</v>
      </c>
      <c r="D15" s="123">
        <v>5</v>
      </c>
      <c r="E15" s="123">
        <v>1</v>
      </c>
      <c r="F15" s="14">
        <f>VLOOKUP(A15,'Сводный прайс'!A:G,6,FALSE)</f>
        <v>319.2</v>
      </c>
    </row>
    <row r="16" spans="1:6" ht="15" customHeight="1" x14ac:dyDescent="0.25">
      <c r="A16" s="35" t="str">
        <f t="shared" si="0"/>
        <v>LG.05-60i</v>
      </c>
      <c r="B16" s="25" t="s">
        <v>364</v>
      </c>
      <c r="C16" s="26" t="s">
        <v>19</v>
      </c>
      <c r="D16" s="123"/>
      <c r="E16" s="123"/>
      <c r="F16" s="14">
        <f>VLOOKUP(A16,'Сводный прайс'!A:G,6,FALSE)</f>
        <v>385.28</v>
      </c>
    </row>
    <row r="17" spans="1:6" ht="15" customHeight="1" x14ac:dyDescent="0.25">
      <c r="A17" s="35" t="str">
        <f t="shared" si="0"/>
        <v>LG.06</v>
      </c>
      <c r="B17" s="25" t="s">
        <v>20</v>
      </c>
      <c r="C17" s="26" t="s">
        <v>21</v>
      </c>
      <c r="D17" s="39">
        <v>6</v>
      </c>
      <c r="E17" s="39">
        <v>1</v>
      </c>
      <c r="F17" s="14">
        <f>VLOOKUP(A17,'Сводный прайс'!A:G,6,FALSE)</f>
        <v>478.24</v>
      </c>
    </row>
    <row r="18" spans="1:6" ht="15" customHeight="1" x14ac:dyDescent="0.25">
      <c r="A18" s="35" t="str">
        <f t="shared" si="0"/>
        <v>LG.07</v>
      </c>
      <c r="B18" s="25" t="s">
        <v>22</v>
      </c>
      <c r="C18" s="26" t="s">
        <v>23</v>
      </c>
      <c r="D18" s="39">
        <v>7</v>
      </c>
      <c r="E18" s="39">
        <v>1</v>
      </c>
      <c r="F18" s="14">
        <f>VLOOKUP(A18,'Сводный прайс'!A:G,6,FALSE)</f>
        <v>95.2</v>
      </c>
    </row>
    <row r="19" spans="1:6" ht="15" customHeight="1" x14ac:dyDescent="0.25">
      <c r="A19" s="35" t="str">
        <f t="shared" si="0"/>
        <v>LG.08</v>
      </c>
      <c r="B19" s="25" t="s">
        <v>24</v>
      </c>
      <c r="C19" s="26" t="s">
        <v>25</v>
      </c>
      <c r="D19" s="39">
        <v>8</v>
      </c>
      <c r="E19" s="39">
        <v>1</v>
      </c>
      <c r="F19" s="14">
        <f>VLOOKUP(A19,'Сводный прайс'!A:G,6,FALSE)</f>
        <v>15.12</v>
      </c>
    </row>
    <row r="20" spans="1:6" ht="15" customHeight="1" x14ac:dyDescent="0.25">
      <c r="A20" s="35" t="str">
        <f t="shared" si="0"/>
        <v>LG.09</v>
      </c>
      <c r="B20" s="25" t="s">
        <v>26</v>
      </c>
      <c r="C20" s="26" t="s">
        <v>27</v>
      </c>
      <c r="D20" s="39">
        <v>9</v>
      </c>
      <c r="E20" s="39">
        <v>1</v>
      </c>
      <c r="F20" s="14">
        <f>VLOOKUP(A20,'Сводный прайс'!A:G,6,FALSE)</f>
        <v>32.479999999999997</v>
      </c>
    </row>
    <row r="21" spans="1:6" ht="15" customHeight="1" x14ac:dyDescent="0.25">
      <c r="A21" s="35" t="str">
        <f t="shared" si="0"/>
        <v>LG.10</v>
      </c>
      <c r="B21" s="25" t="s">
        <v>28</v>
      </c>
      <c r="C21" s="26" t="s">
        <v>29</v>
      </c>
      <c r="D21" s="39">
        <v>10</v>
      </c>
      <c r="E21" s="39">
        <v>1</v>
      </c>
      <c r="F21" s="14">
        <f>VLOOKUP(A21,'Сводный прайс'!A:G,6,FALSE)</f>
        <v>135.52000000000001</v>
      </c>
    </row>
    <row r="22" spans="1:6" ht="15" customHeight="1" x14ac:dyDescent="0.25">
      <c r="A22" s="35" t="str">
        <f t="shared" si="0"/>
        <v>LG.11</v>
      </c>
      <c r="B22" s="25" t="s">
        <v>30</v>
      </c>
      <c r="C22" s="26" t="s">
        <v>31</v>
      </c>
      <c r="D22" s="39">
        <v>11</v>
      </c>
      <c r="E22" s="39">
        <v>1</v>
      </c>
      <c r="F22" s="14">
        <f>VLOOKUP(A22,'Сводный прайс'!A:G,6,FALSE)</f>
        <v>319.2</v>
      </c>
    </row>
    <row r="23" spans="1:6" ht="15" customHeight="1" x14ac:dyDescent="0.25">
      <c r="A23" s="35" t="str">
        <f t="shared" si="0"/>
        <v>LG.12</v>
      </c>
      <c r="B23" s="25" t="s">
        <v>32</v>
      </c>
      <c r="C23" s="26" t="s">
        <v>33</v>
      </c>
      <c r="D23" s="39">
        <v>12</v>
      </c>
      <c r="E23" s="39">
        <v>1</v>
      </c>
      <c r="F23" s="14">
        <f>VLOOKUP(A23,'Сводный прайс'!A:G,6,FALSE)</f>
        <v>24.64</v>
      </c>
    </row>
    <row r="24" spans="1:6" ht="15" customHeight="1" x14ac:dyDescent="0.25">
      <c r="A24" s="35" t="str">
        <f t="shared" si="0"/>
        <v>LG.13</v>
      </c>
      <c r="B24" s="40" t="s">
        <v>34</v>
      </c>
      <c r="C24" s="26" t="s">
        <v>35</v>
      </c>
      <c r="D24" s="39">
        <v>13</v>
      </c>
      <c r="E24" s="39">
        <v>1</v>
      </c>
      <c r="F24" s="14">
        <f>VLOOKUP(A24,'Сводный прайс'!A:G,6,FALSE)</f>
        <v>381.36</v>
      </c>
    </row>
    <row r="25" spans="1:6" ht="15" customHeight="1" x14ac:dyDescent="0.25">
      <c r="A25" s="35" t="str">
        <f t="shared" si="0"/>
        <v>LG.14</v>
      </c>
      <c r="B25" s="40" t="s">
        <v>36</v>
      </c>
      <c r="C25" s="26" t="s">
        <v>37</v>
      </c>
      <c r="D25" s="39">
        <v>14</v>
      </c>
      <c r="E25" s="39">
        <v>1</v>
      </c>
      <c r="F25" s="14">
        <f>VLOOKUP(A25,'Сводный прайс'!A:G,6,FALSE)</f>
        <v>3186.4</v>
      </c>
    </row>
    <row r="26" spans="1:6" ht="15" customHeight="1" x14ac:dyDescent="0.25">
      <c r="A26" s="35" t="str">
        <f t="shared" si="0"/>
        <v>LG.15</v>
      </c>
      <c r="B26" s="25" t="s">
        <v>38</v>
      </c>
      <c r="C26" s="26" t="s">
        <v>39</v>
      </c>
      <c r="D26" s="39">
        <v>15</v>
      </c>
      <c r="E26" s="39">
        <v>1</v>
      </c>
      <c r="F26" s="14">
        <f>VLOOKUP(A26,'Сводный прайс'!A:G,6,FALSE)</f>
        <v>64.959999999999994</v>
      </c>
    </row>
    <row r="27" spans="1:6" ht="15" customHeight="1" thickBot="1" x14ac:dyDescent="0.3">
      <c r="A27" s="35" t="str">
        <f t="shared" si="0"/>
        <v>LG.16</v>
      </c>
      <c r="B27" s="28" t="s">
        <v>40</v>
      </c>
      <c r="C27" s="29" t="s">
        <v>41</v>
      </c>
      <c r="D27" s="41">
        <v>16</v>
      </c>
      <c r="E27" s="41">
        <v>1</v>
      </c>
      <c r="F27" s="17">
        <f>VLOOKUP(A27,'Сводный прайс'!A:G,6,FALSE)</f>
        <v>254.24</v>
      </c>
    </row>
  </sheetData>
  <mergeCells count="6">
    <mergeCell ref="D8:D10"/>
    <mergeCell ref="E8:E10"/>
    <mergeCell ref="D11:D14"/>
    <mergeCell ref="E11:E14"/>
    <mergeCell ref="D15:D16"/>
    <mergeCell ref="E15:E16"/>
  </mergeCells>
  <hyperlinks>
    <hyperlink ref="B1" location="Содержание!A1" display="назад к содержанию"/>
  </hyperlinks>
  <pageMargins left="0.7" right="0.7" top="0.75" bottom="0.75" header="0.3" footer="0.3"/>
  <pageSetup paperSize="9" scale="68" fitToWidth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9"/>
  <sheetViews>
    <sheetView view="pageBreakPreview" topLeftCell="B1" zoomScaleNormal="50" zoomScaleSheetLayoutView="100" workbookViewId="0">
      <selection activeCell="G1" sqref="G1:G1048576"/>
    </sheetView>
  </sheetViews>
  <sheetFormatPr defaultRowHeight="15" x14ac:dyDescent="0.25"/>
  <cols>
    <col min="1" max="1" width="0" style="20" hidden="1" customWidth="1"/>
    <col min="2" max="2" width="36.42578125" style="22" customWidth="1"/>
    <col min="3" max="3" width="10.28515625" style="22" bestFit="1" customWidth="1"/>
    <col min="4" max="4" width="11.85546875" style="20" customWidth="1"/>
    <col min="5" max="5" width="12.28515625" style="20" customWidth="1"/>
    <col min="6" max="6" width="26.85546875" style="20" customWidth="1"/>
    <col min="7" max="19" width="9.140625" style="20"/>
  </cols>
  <sheetData>
    <row r="1" spans="1:6" x14ac:dyDescent="0.25">
      <c r="B1" s="79" t="s">
        <v>367</v>
      </c>
    </row>
    <row r="2" spans="1:6" ht="15.75" x14ac:dyDescent="0.25">
      <c r="B2" s="21" t="s">
        <v>42</v>
      </c>
    </row>
    <row r="3" spans="1:6" ht="13.9" customHeight="1" x14ac:dyDescent="0.25">
      <c r="B3" s="23" t="s">
        <v>43</v>
      </c>
    </row>
    <row r="4" spans="1:6" ht="15.75" thickBot="1" x14ac:dyDescent="0.3"/>
    <row r="5" spans="1:6" ht="53.25" customHeight="1" x14ac:dyDescent="0.25">
      <c r="A5" s="18" t="s">
        <v>2</v>
      </c>
      <c r="B5" s="19" t="s">
        <v>3</v>
      </c>
      <c r="C5" s="11" t="s">
        <v>4</v>
      </c>
      <c r="D5" s="12" t="s">
        <v>5</v>
      </c>
      <c r="E5" s="12" t="s">
        <v>6</v>
      </c>
      <c r="F5" s="10" t="s">
        <v>387</v>
      </c>
    </row>
    <row r="6" spans="1:6" ht="24" x14ac:dyDescent="0.25">
      <c r="A6" s="24" t="str">
        <f>C6</f>
        <v>LGR.01LG</v>
      </c>
      <c r="B6" s="25" t="s">
        <v>44</v>
      </c>
      <c r="C6" s="26" t="s">
        <v>45</v>
      </c>
      <c r="D6" s="27">
        <v>1</v>
      </c>
      <c r="E6" s="27">
        <v>1</v>
      </c>
      <c r="F6" s="117">
        <f>VLOOKUP(A6,'Сводный прайс'!A:G,6,FALSE)</f>
        <v>96.32</v>
      </c>
    </row>
    <row r="7" spans="1:6" x14ac:dyDescent="0.25">
      <c r="A7" s="24" t="str">
        <f t="shared" ref="A7:A19" si="0">C7</f>
        <v>LGR.02</v>
      </c>
      <c r="B7" s="25" t="s">
        <v>46</v>
      </c>
      <c r="C7" s="26" t="s">
        <v>47</v>
      </c>
      <c r="D7" s="27">
        <v>2</v>
      </c>
      <c r="E7" s="27">
        <v>1</v>
      </c>
      <c r="F7" s="117">
        <f>VLOOKUP(A7,'Сводный прайс'!A:G,6,FALSE)</f>
        <v>160.72</v>
      </c>
    </row>
    <row r="8" spans="1:6" x14ac:dyDescent="0.25">
      <c r="A8" s="24" t="str">
        <f t="shared" si="0"/>
        <v>LGR.03</v>
      </c>
      <c r="B8" s="25" t="s">
        <v>48</v>
      </c>
      <c r="C8" s="26" t="s">
        <v>49</v>
      </c>
      <c r="D8" s="27">
        <v>3</v>
      </c>
      <c r="E8" s="27">
        <v>1</v>
      </c>
      <c r="F8" s="117">
        <f>VLOOKUP(A8,'Сводный прайс'!A:G,6,FALSE)</f>
        <v>96.32</v>
      </c>
    </row>
    <row r="9" spans="1:6" x14ac:dyDescent="0.25">
      <c r="A9" s="24" t="str">
        <f t="shared" si="0"/>
        <v>LGR.04</v>
      </c>
      <c r="B9" s="25" t="s">
        <v>50</v>
      </c>
      <c r="C9" s="26" t="s">
        <v>51</v>
      </c>
      <c r="D9" s="27">
        <v>4</v>
      </c>
      <c r="E9" s="27">
        <v>1</v>
      </c>
      <c r="F9" s="117">
        <f>VLOOKUP(A9,'Сводный прайс'!A:G,6,FALSE)</f>
        <v>513.52</v>
      </c>
    </row>
    <row r="10" spans="1:6" x14ac:dyDescent="0.25">
      <c r="A10" s="24" t="str">
        <f t="shared" si="0"/>
        <v>LGR.05</v>
      </c>
      <c r="B10" s="25" t="s">
        <v>52</v>
      </c>
      <c r="C10" s="26" t="s">
        <v>53</v>
      </c>
      <c r="D10" s="27">
        <v>5</v>
      </c>
      <c r="E10" s="27">
        <v>1</v>
      </c>
      <c r="F10" s="117">
        <f>VLOOKUP(A10,'Сводный прайс'!A:G,6,FALSE)</f>
        <v>57.68</v>
      </c>
    </row>
    <row r="11" spans="1:6" ht="15" customHeight="1" x14ac:dyDescent="0.25">
      <c r="A11" s="24" t="str">
        <f t="shared" si="0"/>
        <v>LGR.06C</v>
      </c>
      <c r="B11" s="25" t="s">
        <v>54</v>
      </c>
      <c r="C11" s="26" t="s">
        <v>55</v>
      </c>
      <c r="D11" s="27">
        <v>6</v>
      </c>
      <c r="E11" s="27">
        <v>1</v>
      </c>
      <c r="F11" s="117">
        <f>VLOOKUP(A11,'Сводный прайс'!A:G,6,FALSE)</f>
        <v>273.27999999999997</v>
      </c>
    </row>
    <row r="12" spans="1:6" x14ac:dyDescent="0.25">
      <c r="A12" s="24" t="str">
        <f t="shared" si="0"/>
        <v>LGR.07C</v>
      </c>
      <c r="B12" s="25" t="s">
        <v>56</v>
      </c>
      <c r="C12" s="26" t="s">
        <v>57</v>
      </c>
      <c r="D12" s="27">
        <v>7</v>
      </c>
      <c r="E12" s="27" t="s">
        <v>58</v>
      </c>
      <c r="F12" s="117">
        <f>VLOOKUP(A12,'Сводный прайс'!A:G,6,FALSE)</f>
        <v>996.24</v>
      </c>
    </row>
    <row r="13" spans="1:6" x14ac:dyDescent="0.25">
      <c r="A13" s="24" t="str">
        <f t="shared" si="0"/>
        <v>LGR.08</v>
      </c>
      <c r="B13" s="25" t="s">
        <v>59</v>
      </c>
      <c r="C13" s="26" t="s">
        <v>60</v>
      </c>
      <c r="D13" s="27">
        <v>8</v>
      </c>
      <c r="E13" s="27">
        <v>1</v>
      </c>
      <c r="F13" s="117">
        <f>VLOOKUP(A13,'Сводный прайс'!A:G,6,FALSE)</f>
        <v>25.76</v>
      </c>
    </row>
    <row r="14" spans="1:6" x14ac:dyDescent="0.25">
      <c r="A14" s="24" t="str">
        <f t="shared" si="0"/>
        <v>LGR.09C</v>
      </c>
      <c r="B14" s="25" t="s">
        <v>61</v>
      </c>
      <c r="C14" s="26" t="s">
        <v>62</v>
      </c>
      <c r="D14" s="27">
        <v>9</v>
      </c>
      <c r="E14" s="27">
        <v>1</v>
      </c>
      <c r="F14" s="117">
        <f>VLOOKUP(A14,'Сводный прайс'!A:G,6,FALSE)</f>
        <v>64.400000000000006</v>
      </c>
    </row>
    <row r="15" spans="1:6" x14ac:dyDescent="0.25">
      <c r="A15" s="24" t="str">
        <f t="shared" si="0"/>
        <v>LGR.10</v>
      </c>
      <c r="B15" s="25" t="s">
        <v>63</v>
      </c>
      <c r="C15" s="26" t="s">
        <v>64</v>
      </c>
      <c r="D15" s="27">
        <v>10</v>
      </c>
      <c r="E15" s="27">
        <v>1</v>
      </c>
      <c r="F15" s="117">
        <f>VLOOKUP(A15,'Сводный прайс'!A:G,6,FALSE)</f>
        <v>320.88</v>
      </c>
    </row>
    <row r="16" spans="1:6" x14ac:dyDescent="0.25">
      <c r="A16" s="24" t="str">
        <f t="shared" si="0"/>
        <v>LGR.11</v>
      </c>
      <c r="B16" s="25" t="s">
        <v>65</v>
      </c>
      <c r="C16" s="26" t="s">
        <v>66</v>
      </c>
      <c r="D16" s="27">
        <v>11</v>
      </c>
      <c r="E16" s="27">
        <v>1</v>
      </c>
      <c r="F16" s="117">
        <f>VLOOKUP(A16,'Сводный прайс'!A:G,6,FALSE)</f>
        <v>16.239999999999998</v>
      </c>
    </row>
    <row r="17" spans="1:6" x14ac:dyDescent="0.25">
      <c r="A17" s="24" t="str">
        <f t="shared" si="0"/>
        <v>LGR.12</v>
      </c>
      <c r="B17" s="25" t="s">
        <v>67</v>
      </c>
      <c r="C17" s="26" t="s">
        <v>68</v>
      </c>
      <c r="D17" s="27">
        <v>12</v>
      </c>
      <c r="E17" s="27">
        <v>1</v>
      </c>
      <c r="F17" s="117">
        <f>VLOOKUP(A17,'Сводный прайс'!A:G,6,FALSE)</f>
        <v>225.68</v>
      </c>
    </row>
    <row r="18" spans="1:6" x14ac:dyDescent="0.25">
      <c r="A18" s="24" t="str">
        <f t="shared" si="0"/>
        <v>LGR.13</v>
      </c>
      <c r="B18" s="25" t="s">
        <v>69</v>
      </c>
      <c r="C18" s="26" t="s">
        <v>70</v>
      </c>
      <c r="D18" s="27">
        <v>13</v>
      </c>
      <c r="E18" s="27">
        <v>1</v>
      </c>
      <c r="F18" s="117">
        <f>VLOOKUP(A18,'Сводный прайс'!A:G,6,FALSE)</f>
        <v>96.32</v>
      </c>
    </row>
    <row r="19" spans="1:6" ht="15.75" thickBot="1" x14ac:dyDescent="0.3">
      <c r="A19" s="24" t="str">
        <f t="shared" si="0"/>
        <v>LGR.14</v>
      </c>
      <c r="B19" s="28" t="s">
        <v>71</v>
      </c>
      <c r="C19" s="29" t="s">
        <v>72</v>
      </c>
      <c r="D19" s="30">
        <v>14</v>
      </c>
      <c r="E19" s="30">
        <v>1</v>
      </c>
      <c r="F19" s="118">
        <f>VLOOKUP(A19,'Сводный прайс'!A:G,6,FALSE)</f>
        <v>481.6</v>
      </c>
    </row>
  </sheetData>
  <hyperlinks>
    <hyperlink ref="B1" location="Содержание!A1" display="назад к содержанию"/>
  </hyperlinks>
  <pageMargins left="0.7" right="0.7" top="0.75" bottom="0.75" header="0.3" footer="0.3"/>
  <pageSetup paperSize="9" scale="77" fitToWidth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view="pageBreakPreview" topLeftCell="B1" zoomScaleNormal="50" zoomScaleSheetLayoutView="100" workbookViewId="0">
      <selection activeCell="G1" sqref="G1:G1048576"/>
    </sheetView>
  </sheetViews>
  <sheetFormatPr defaultRowHeight="15" x14ac:dyDescent="0.25"/>
  <cols>
    <col min="1" max="1" width="0" style="20" hidden="1" customWidth="1"/>
    <col min="2" max="2" width="35.85546875" style="20" bestFit="1" customWidth="1"/>
    <col min="3" max="3" width="9.28515625" style="20" bestFit="1" customWidth="1"/>
    <col min="4" max="4" width="11.85546875" style="20" customWidth="1"/>
    <col min="5" max="5" width="12.28515625" style="20" customWidth="1"/>
    <col min="6" max="6" width="27.5703125" style="20" customWidth="1"/>
    <col min="7" max="18" width="9.140625" style="20"/>
  </cols>
  <sheetData>
    <row r="1" spans="1:6" x14ac:dyDescent="0.25">
      <c r="B1" s="79" t="s">
        <v>367</v>
      </c>
    </row>
    <row r="2" spans="1:6" ht="15.75" x14ac:dyDescent="0.25">
      <c r="B2" s="42" t="s">
        <v>73</v>
      </c>
    </row>
    <row r="3" spans="1:6" ht="15.75" x14ac:dyDescent="0.25">
      <c r="B3" s="43" t="s">
        <v>74</v>
      </c>
    </row>
    <row r="4" spans="1:6" ht="15.75" thickBot="1" x14ac:dyDescent="0.3"/>
    <row r="5" spans="1:6" ht="58.5" customHeight="1" x14ac:dyDescent="0.25">
      <c r="A5" s="18" t="s">
        <v>2</v>
      </c>
      <c r="B5" s="19" t="s">
        <v>3</v>
      </c>
      <c r="C5" s="11" t="s">
        <v>4</v>
      </c>
      <c r="D5" s="12" t="s">
        <v>5</v>
      </c>
      <c r="E5" s="12" t="s">
        <v>6</v>
      </c>
      <c r="F5" s="10" t="s">
        <v>387</v>
      </c>
    </row>
    <row r="6" spans="1:6" ht="15" customHeight="1" x14ac:dyDescent="0.25">
      <c r="A6" s="24" t="str">
        <f>C6</f>
        <v>LGR.01LG</v>
      </c>
      <c r="B6" s="44" t="s">
        <v>44</v>
      </c>
      <c r="C6" s="45" t="s">
        <v>45</v>
      </c>
      <c r="D6" s="111">
        <v>1</v>
      </c>
      <c r="E6" s="111">
        <v>1</v>
      </c>
      <c r="F6" s="115">
        <f>VLOOKUP(A6,'Сводный прайс'!A:G,6,FALSE)</f>
        <v>96.32</v>
      </c>
    </row>
    <row r="7" spans="1:6" x14ac:dyDescent="0.25">
      <c r="A7" s="24" t="str">
        <f t="shared" ref="A7:A19" si="0">C7</f>
        <v>LGR.02</v>
      </c>
      <c r="B7" s="44" t="s">
        <v>46</v>
      </c>
      <c r="C7" s="45" t="s">
        <v>47</v>
      </c>
      <c r="D7" s="111">
        <v>2</v>
      </c>
      <c r="E7" s="111">
        <v>1</v>
      </c>
      <c r="F7" s="115">
        <f>VLOOKUP(A7,'Сводный прайс'!A:G,6,FALSE)</f>
        <v>160.72</v>
      </c>
    </row>
    <row r="8" spans="1:6" x14ac:dyDescent="0.25">
      <c r="A8" s="24" t="str">
        <f t="shared" si="0"/>
        <v>LGR.03</v>
      </c>
      <c r="B8" s="44" t="s">
        <v>48</v>
      </c>
      <c r="C8" s="45" t="s">
        <v>49</v>
      </c>
      <c r="D8" s="111">
        <v>3</v>
      </c>
      <c r="E8" s="111">
        <v>1</v>
      </c>
      <c r="F8" s="115">
        <f>VLOOKUP(A8,'Сводный прайс'!A:G,6,FALSE)</f>
        <v>96.32</v>
      </c>
    </row>
    <row r="9" spans="1:6" x14ac:dyDescent="0.25">
      <c r="A9" s="24" t="str">
        <f t="shared" si="0"/>
        <v>LGR.04</v>
      </c>
      <c r="B9" s="44" t="s">
        <v>50</v>
      </c>
      <c r="C9" s="45" t="s">
        <v>51</v>
      </c>
      <c r="D9" s="111">
        <v>4</v>
      </c>
      <c r="E9" s="111">
        <v>1</v>
      </c>
      <c r="F9" s="115">
        <f>VLOOKUP(A9,'Сводный прайс'!A:G,6,FALSE)</f>
        <v>513.52</v>
      </c>
    </row>
    <row r="10" spans="1:6" x14ac:dyDescent="0.25">
      <c r="A10" s="24" t="str">
        <f t="shared" si="0"/>
        <v>LGR.05</v>
      </c>
      <c r="B10" s="44" t="s">
        <v>52</v>
      </c>
      <c r="C10" s="45" t="s">
        <v>53</v>
      </c>
      <c r="D10" s="111">
        <v>5</v>
      </c>
      <c r="E10" s="111">
        <v>1</v>
      </c>
      <c r="F10" s="115">
        <f>VLOOKUP(A10,'Сводный прайс'!A:G,6,FALSE)</f>
        <v>57.68</v>
      </c>
    </row>
    <row r="11" spans="1:6" x14ac:dyDescent="0.25">
      <c r="A11" s="24" t="str">
        <f t="shared" si="0"/>
        <v>LGR.06B</v>
      </c>
      <c r="B11" s="44" t="s">
        <v>75</v>
      </c>
      <c r="C11" s="45" t="s">
        <v>76</v>
      </c>
      <c r="D11" s="111">
        <v>6</v>
      </c>
      <c r="E11" s="111">
        <v>1</v>
      </c>
      <c r="F11" s="115">
        <f>VLOOKUP(A11,'Сводный прайс'!A:G,6,FALSE)</f>
        <v>273.27999999999997</v>
      </c>
    </row>
    <row r="12" spans="1:6" x14ac:dyDescent="0.25">
      <c r="A12" s="24" t="str">
        <f t="shared" si="0"/>
        <v>LGR.07B</v>
      </c>
      <c r="B12" s="44" t="s">
        <v>77</v>
      </c>
      <c r="C12" s="45" t="s">
        <v>78</v>
      </c>
      <c r="D12" s="111">
        <v>7</v>
      </c>
      <c r="E12" s="111" t="s">
        <v>58</v>
      </c>
      <c r="F12" s="115">
        <f>VLOOKUP(A12,'Сводный прайс'!A:G,6,FALSE)</f>
        <v>1316.56</v>
      </c>
    </row>
    <row r="13" spans="1:6" x14ac:dyDescent="0.25">
      <c r="A13" s="24" t="str">
        <f t="shared" si="0"/>
        <v>LGR.08</v>
      </c>
      <c r="B13" s="44" t="s">
        <v>59</v>
      </c>
      <c r="C13" s="45" t="s">
        <v>60</v>
      </c>
      <c r="D13" s="111">
        <v>8</v>
      </c>
      <c r="E13" s="111">
        <v>1</v>
      </c>
      <c r="F13" s="115">
        <f>VLOOKUP(A13,'Сводный прайс'!A:G,6,FALSE)</f>
        <v>25.76</v>
      </c>
    </row>
    <row r="14" spans="1:6" x14ac:dyDescent="0.25">
      <c r="A14" s="24" t="str">
        <f t="shared" si="0"/>
        <v>LGR.09B</v>
      </c>
      <c r="B14" s="44" t="s">
        <v>79</v>
      </c>
      <c r="C14" s="45" t="s">
        <v>80</v>
      </c>
      <c r="D14" s="111">
        <v>9</v>
      </c>
      <c r="E14" s="111">
        <v>1</v>
      </c>
      <c r="F14" s="115">
        <f>VLOOKUP(A14,'Сводный прайс'!A:G,6,FALSE)</f>
        <v>64.400000000000006</v>
      </c>
    </row>
    <row r="15" spans="1:6" x14ac:dyDescent="0.25">
      <c r="A15" s="24" t="str">
        <f t="shared" si="0"/>
        <v>LGR.10</v>
      </c>
      <c r="B15" s="44" t="s">
        <v>63</v>
      </c>
      <c r="C15" s="45" t="s">
        <v>64</v>
      </c>
      <c r="D15" s="111">
        <v>10</v>
      </c>
      <c r="E15" s="111">
        <v>1</v>
      </c>
      <c r="F15" s="115">
        <f>VLOOKUP(A15,'Сводный прайс'!A:G,6,FALSE)</f>
        <v>320.88</v>
      </c>
    </row>
    <row r="16" spans="1:6" x14ac:dyDescent="0.25">
      <c r="A16" s="24" t="str">
        <f t="shared" si="0"/>
        <v>LGR.11</v>
      </c>
      <c r="B16" s="44" t="s">
        <v>65</v>
      </c>
      <c r="C16" s="45" t="s">
        <v>66</v>
      </c>
      <c r="D16" s="111">
        <v>11</v>
      </c>
      <c r="E16" s="111">
        <v>1</v>
      </c>
      <c r="F16" s="115">
        <f>VLOOKUP(A16,'Сводный прайс'!A:G,6,FALSE)</f>
        <v>16.239999999999998</v>
      </c>
    </row>
    <row r="17" spans="1:6" x14ac:dyDescent="0.25">
      <c r="A17" s="24" t="str">
        <f t="shared" si="0"/>
        <v>LGR.12</v>
      </c>
      <c r="B17" s="44" t="s">
        <v>67</v>
      </c>
      <c r="C17" s="45" t="s">
        <v>68</v>
      </c>
      <c r="D17" s="111">
        <v>12</v>
      </c>
      <c r="E17" s="111">
        <v>1</v>
      </c>
      <c r="F17" s="115">
        <f>VLOOKUP(A17,'Сводный прайс'!A:G,6,FALSE)</f>
        <v>225.68</v>
      </c>
    </row>
    <row r="18" spans="1:6" x14ac:dyDescent="0.25">
      <c r="A18" s="24" t="str">
        <f t="shared" si="0"/>
        <v>LGR.13</v>
      </c>
      <c r="B18" s="44" t="s">
        <v>69</v>
      </c>
      <c r="C18" s="45" t="s">
        <v>70</v>
      </c>
      <c r="D18" s="111">
        <v>13</v>
      </c>
      <c r="E18" s="111">
        <v>1</v>
      </c>
      <c r="F18" s="115">
        <f>VLOOKUP(A18,'Сводный прайс'!A:G,6,FALSE)</f>
        <v>96.32</v>
      </c>
    </row>
    <row r="19" spans="1:6" ht="15.75" thickBot="1" x14ac:dyDescent="0.3">
      <c r="A19" s="24" t="str">
        <f t="shared" si="0"/>
        <v>LGR.14</v>
      </c>
      <c r="B19" s="46" t="s">
        <v>71</v>
      </c>
      <c r="C19" s="47" t="s">
        <v>72</v>
      </c>
      <c r="D19" s="30">
        <v>14</v>
      </c>
      <c r="E19" s="30">
        <v>1</v>
      </c>
      <c r="F19" s="116">
        <f>VLOOKUP(A19,'Сводный прайс'!A:G,6,FALSE)</f>
        <v>481.6</v>
      </c>
    </row>
    <row r="20" spans="1:6" x14ac:dyDescent="0.25">
      <c r="B20" s="48"/>
    </row>
  </sheetData>
  <hyperlinks>
    <hyperlink ref="B1" location="Содержание!A1" display="назад к содержанию"/>
  </hyperlinks>
  <pageMargins left="0.7" right="0.7" top="0.75" bottom="0.75" header="0.3" footer="0.3"/>
  <pageSetup paperSize="9" scale="80" fitToWidth="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view="pageBreakPreview" topLeftCell="B1" zoomScale="70" zoomScaleNormal="40" zoomScaleSheetLayoutView="70" workbookViewId="0">
      <selection activeCell="G1" sqref="G1:G1048576"/>
    </sheetView>
  </sheetViews>
  <sheetFormatPr defaultRowHeight="15" x14ac:dyDescent="0.25"/>
  <cols>
    <col min="1" max="1" width="0" style="20" hidden="1" customWidth="1"/>
    <col min="2" max="2" width="44.28515625" style="50" customWidth="1"/>
    <col min="3" max="3" width="13" style="50" customWidth="1"/>
    <col min="4" max="4" width="11.85546875" style="20" customWidth="1"/>
    <col min="5" max="5" width="12.28515625" style="20" customWidth="1"/>
    <col min="6" max="6" width="28.85546875" style="20" customWidth="1"/>
    <col min="7" max="7" width="5.5703125" style="20" customWidth="1"/>
    <col min="8" max="20" width="9.140625" style="20"/>
    <col min="21" max="21" width="9.140625" style="20" customWidth="1"/>
    <col min="22" max="22" width="9.140625" style="20"/>
  </cols>
  <sheetData>
    <row r="1" spans="1:6" x14ac:dyDescent="0.25">
      <c r="B1" s="79" t="s">
        <v>367</v>
      </c>
    </row>
    <row r="2" spans="1:6" ht="31.5" x14ac:dyDescent="0.25">
      <c r="B2" s="49" t="s">
        <v>365</v>
      </c>
    </row>
    <row r="3" spans="1:6" x14ac:dyDescent="0.25">
      <c r="B3" s="51" t="s">
        <v>81</v>
      </c>
    </row>
    <row r="5" spans="1:6" ht="15.75" thickBot="1" x14ac:dyDescent="0.3"/>
    <row r="6" spans="1:6" ht="57" customHeight="1" x14ac:dyDescent="0.25">
      <c r="A6" s="18" t="s">
        <v>2</v>
      </c>
      <c r="B6" s="19" t="s">
        <v>3</v>
      </c>
      <c r="C6" s="11" t="s">
        <v>4</v>
      </c>
      <c r="D6" s="12" t="s">
        <v>5</v>
      </c>
      <c r="E6" s="12" t="s">
        <v>6</v>
      </c>
      <c r="F6" s="10" t="s">
        <v>387</v>
      </c>
    </row>
    <row r="7" spans="1:6" x14ac:dyDescent="0.25">
      <c r="A7" s="24" t="str">
        <f>C7</f>
        <v>RTO.01</v>
      </c>
      <c r="B7" s="44" t="s">
        <v>82</v>
      </c>
      <c r="C7" s="45" t="s">
        <v>83</v>
      </c>
      <c r="D7" s="111">
        <v>1</v>
      </c>
      <c r="E7" s="111">
        <v>1</v>
      </c>
      <c r="F7" s="115">
        <f>VLOOKUP(A7,'Сводный прайс'!A:G,6,FALSE)</f>
        <v>612.08000000000004</v>
      </c>
    </row>
    <row r="8" spans="1:6" x14ac:dyDescent="0.25">
      <c r="A8" s="24" t="str">
        <f t="shared" ref="A8:A49" si="0">C8</f>
        <v>RTO.02</v>
      </c>
      <c r="B8" s="44" t="s">
        <v>84</v>
      </c>
      <c r="C8" s="45" t="s">
        <v>85</v>
      </c>
      <c r="D8" s="111">
        <v>2</v>
      </c>
      <c r="E8" s="111">
        <v>1</v>
      </c>
      <c r="F8" s="115">
        <f>VLOOKUP(A8,'Сводный прайс'!A:G,6,FALSE)</f>
        <v>134.96</v>
      </c>
    </row>
    <row r="9" spans="1:6" x14ac:dyDescent="0.25">
      <c r="A9" s="24" t="str">
        <f t="shared" si="0"/>
        <v>RTO.03</v>
      </c>
      <c r="B9" s="44" t="s">
        <v>20</v>
      </c>
      <c r="C9" s="45" t="s">
        <v>86</v>
      </c>
      <c r="D9" s="111">
        <v>3</v>
      </c>
      <c r="E9" s="111">
        <v>1</v>
      </c>
      <c r="F9" s="115">
        <f>VLOOKUP(A9,'Сводный прайс'!A:G,6,FALSE)</f>
        <v>1993.04</v>
      </c>
    </row>
    <row r="10" spans="1:6" x14ac:dyDescent="0.25">
      <c r="A10" s="24" t="str">
        <f t="shared" si="0"/>
        <v>RTO.04-500</v>
      </c>
      <c r="B10" s="44" t="s">
        <v>87</v>
      </c>
      <c r="C10" s="45" t="s">
        <v>88</v>
      </c>
      <c r="D10" s="124">
        <v>4</v>
      </c>
      <c r="E10" s="124">
        <v>1</v>
      </c>
      <c r="F10" s="115">
        <f>VLOOKUP(A10,'Сводный прайс'!A:G,6,FALSE)</f>
        <v>4432.96</v>
      </c>
    </row>
    <row r="11" spans="1:6" x14ac:dyDescent="0.25">
      <c r="A11" s="24" t="str">
        <f t="shared" si="0"/>
        <v>RTO.04-1000</v>
      </c>
      <c r="B11" s="44" t="s">
        <v>89</v>
      </c>
      <c r="C11" s="45" t="s">
        <v>90</v>
      </c>
      <c r="D11" s="124"/>
      <c r="E11" s="124"/>
      <c r="F11" s="115">
        <f>VLOOKUP(A11,'Сводный прайс'!A:G,6,FALSE)</f>
        <v>5967.92</v>
      </c>
    </row>
    <row r="12" spans="1:6" x14ac:dyDescent="0.25">
      <c r="A12" s="24" t="str">
        <f t="shared" si="0"/>
        <v>RTO.04-2000</v>
      </c>
      <c r="B12" s="44" t="s">
        <v>91</v>
      </c>
      <c r="C12" s="45" t="s">
        <v>92</v>
      </c>
      <c r="D12" s="124"/>
      <c r="E12" s="124"/>
      <c r="F12" s="115">
        <f>VLOOKUP(A12,'Сводный прайс'!A:G,6,FALSE)</f>
        <v>10978.24</v>
      </c>
    </row>
    <row r="13" spans="1:6" x14ac:dyDescent="0.25">
      <c r="A13" s="24" t="str">
        <f t="shared" si="0"/>
        <v>RTO.05</v>
      </c>
      <c r="B13" s="52" t="s">
        <v>93</v>
      </c>
      <c r="C13" s="45" t="s">
        <v>94</v>
      </c>
      <c r="D13" s="111">
        <v>5</v>
      </c>
      <c r="E13" s="111">
        <v>1</v>
      </c>
      <c r="F13" s="115">
        <f>VLOOKUP(A13,'Сводный прайс'!A:G,6,FALSE)</f>
        <v>363.44</v>
      </c>
    </row>
    <row r="14" spans="1:6" x14ac:dyDescent="0.25">
      <c r="A14" s="24" t="str">
        <f t="shared" si="0"/>
        <v>RTO.06</v>
      </c>
      <c r="B14" s="52" t="s">
        <v>95</v>
      </c>
      <c r="C14" s="45" t="s">
        <v>96</v>
      </c>
      <c r="D14" s="111">
        <v>6</v>
      </c>
      <c r="E14" s="111">
        <v>1</v>
      </c>
      <c r="F14" s="115">
        <f>VLOOKUP(A14,'Сводный прайс'!A:G,6,FALSE)</f>
        <v>3986.64</v>
      </c>
    </row>
    <row r="15" spans="1:6" x14ac:dyDescent="0.25">
      <c r="A15" s="24" t="str">
        <f t="shared" si="0"/>
        <v>RTO.07</v>
      </c>
      <c r="B15" s="52" t="s">
        <v>97</v>
      </c>
      <c r="C15" s="45" t="s">
        <v>98</v>
      </c>
      <c r="D15" s="111">
        <v>7</v>
      </c>
      <c r="E15" s="111">
        <v>1</v>
      </c>
      <c r="F15" s="115">
        <f>VLOOKUP(A15,'Сводный прайс'!A:G,6,FALSE)</f>
        <v>57.12</v>
      </c>
    </row>
    <row r="16" spans="1:6" x14ac:dyDescent="0.25">
      <c r="A16" s="24" t="str">
        <f t="shared" si="0"/>
        <v>RTO.08</v>
      </c>
      <c r="B16" s="52" t="s">
        <v>99</v>
      </c>
      <c r="C16" s="45" t="s">
        <v>100</v>
      </c>
      <c r="D16" s="111">
        <v>8</v>
      </c>
      <c r="E16" s="111">
        <v>1</v>
      </c>
      <c r="F16" s="115">
        <f>VLOOKUP(A16,'Сводный прайс'!A:G,6,FALSE)</f>
        <v>123.76</v>
      </c>
    </row>
    <row r="17" spans="1:6" x14ac:dyDescent="0.25">
      <c r="A17" s="24" t="str">
        <f t="shared" si="0"/>
        <v>RTO.09</v>
      </c>
      <c r="B17" s="52" t="s">
        <v>101</v>
      </c>
      <c r="C17" s="45" t="s">
        <v>102</v>
      </c>
      <c r="D17" s="111">
        <v>9</v>
      </c>
      <c r="E17" s="111">
        <v>1</v>
      </c>
      <c r="F17" s="115">
        <f>VLOOKUP(A17,'Сводный прайс'!A:G,6,FALSE)</f>
        <v>483.84</v>
      </c>
    </row>
    <row r="18" spans="1:6" x14ac:dyDescent="0.25">
      <c r="A18" s="24" t="str">
        <f t="shared" si="0"/>
        <v>RTO.10</v>
      </c>
      <c r="B18" s="52" t="s">
        <v>103</v>
      </c>
      <c r="C18" s="45" t="s">
        <v>104</v>
      </c>
      <c r="D18" s="111">
        <v>10</v>
      </c>
      <c r="E18" s="111">
        <v>1</v>
      </c>
      <c r="F18" s="115">
        <f>VLOOKUP(A18,'Сводный прайс'!A:G,6,FALSE)</f>
        <v>189.84</v>
      </c>
    </row>
    <row r="19" spans="1:6" x14ac:dyDescent="0.25">
      <c r="A19" s="24" t="str">
        <f t="shared" si="0"/>
        <v>RTO.11</v>
      </c>
      <c r="B19" s="52" t="s">
        <v>105</v>
      </c>
      <c r="C19" s="45" t="s">
        <v>106</v>
      </c>
      <c r="D19" s="111">
        <v>11</v>
      </c>
      <c r="E19" s="111">
        <v>1</v>
      </c>
      <c r="F19" s="115">
        <f>VLOOKUP(A19,'Сводный прайс'!A:G,6,FALSE)</f>
        <v>30.8</v>
      </c>
    </row>
    <row r="20" spans="1:6" x14ac:dyDescent="0.25">
      <c r="A20" s="24" t="str">
        <f t="shared" si="0"/>
        <v>RTO.12</v>
      </c>
      <c r="B20" s="52" t="s">
        <v>107</v>
      </c>
      <c r="C20" s="45" t="s">
        <v>108</v>
      </c>
      <c r="D20" s="111">
        <v>12</v>
      </c>
      <c r="E20" s="111">
        <v>1</v>
      </c>
      <c r="F20" s="115">
        <f>VLOOKUP(A20,'Сводный прайс'!A:G,6,FALSE)</f>
        <v>224.56</v>
      </c>
    </row>
    <row r="21" spans="1:6" x14ac:dyDescent="0.25">
      <c r="A21" s="24" t="str">
        <f t="shared" si="0"/>
        <v>RTO.13</v>
      </c>
      <c r="B21" s="52" t="s">
        <v>109</v>
      </c>
      <c r="C21" s="45" t="s">
        <v>110</v>
      </c>
      <c r="D21" s="111">
        <v>13</v>
      </c>
      <c r="E21" s="111">
        <v>1</v>
      </c>
      <c r="F21" s="115">
        <f>VLOOKUP(A21,'Сводный прайс'!A:G,6,FALSE)</f>
        <v>29.12</v>
      </c>
    </row>
    <row r="22" spans="1:6" x14ac:dyDescent="0.25">
      <c r="A22" s="24" t="str">
        <f t="shared" si="0"/>
        <v>RTO.14</v>
      </c>
      <c r="B22" s="52" t="s">
        <v>111</v>
      </c>
      <c r="C22" s="45" t="s">
        <v>112</v>
      </c>
      <c r="D22" s="111">
        <v>14</v>
      </c>
      <c r="E22" s="111">
        <v>1</v>
      </c>
      <c r="F22" s="115">
        <f>VLOOKUP(A22,'Сводный прайс'!A:G,6,FALSE)</f>
        <v>30.8</v>
      </c>
    </row>
    <row r="23" spans="1:6" x14ac:dyDescent="0.25">
      <c r="A23" s="24" t="str">
        <f t="shared" si="0"/>
        <v>RTO.15</v>
      </c>
      <c r="B23" s="52" t="s">
        <v>113</v>
      </c>
      <c r="C23" s="45" t="s">
        <v>114</v>
      </c>
      <c r="D23" s="111">
        <v>15</v>
      </c>
      <c r="E23" s="111">
        <v>1</v>
      </c>
      <c r="F23" s="115">
        <f>VLOOKUP(A23,'Сводный прайс'!A:G,6,FALSE)</f>
        <v>10.08</v>
      </c>
    </row>
    <row r="24" spans="1:6" x14ac:dyDescent="0.25">
      <c r="A24" s="24" t="str">
        <f t="shared" si="0"/>
        <v>RTO.16</v>
      </c>
      <c r="B24" s="52" t="s">
        <v>115</v>
      </c>
      <c r="C24" s="45" t="s">
        <v>116</v>
      </c>
      <c r="D24" s="111">
        <v>16</v>
      </c>
      <c r="E24" s="111">
        <v>1</v>
      </c>
      <c r="F24" s="115">
        <f>VLOOKUP(A24,'Сводный прайс'!A:G,6,FALSE)</f>
        <v>61.04</v>
      </c>
    </row>
    <row r="25" spans="1:6" x14ac:dyDescent="0.25">
      <c r="A25" s="24" t="str">
        <f t="shared" si="0"/>
        <v>RTO.17</v>
      </c>
      <c r="B25" s="52" t="s">
        <v>117</v>
      </c>
      <c r="C25" s="45" t="s">
        <v>118</v>
      </c>
      <c r="D25" s="111">
        <v>17</v>
      </c>
      <c r="E25" s="111">
        <v>1</v>
      </c>
      <c r="F25" s="115">
        <f>VLOOKUP(A25,'Сводный прайс'!A:G,6,FALSE)</f>
        <v>10.08</v>
      </c>
    </row>
    <row r="26" spans="1:6" x14ac:dyDescent="0.25">
      <c r="A26" s="24" t="str">
        <f t="shared" si="0"/>
        <v>RTO.18</v>
      </c>
      <c r="B26" s="52" t="s">
        <v>119</v>
      </c>
      <c r="C26" s="45" t="s">
        <v>120</v>
      </c>
      <c r="D26" s="111">
        <v>18</v>
      </c>
      <c r="E26" s="111">
        <v>1</v>
      </c>
      <c r="F26" s="115">
        <f>VLOOKUP(A26,'Сводный прайс'!A:G,6,FALSE)</f>
        <v>47.04</v>
      </c>
    </row>
    <row r="27" spans="1:6" x14ac:dyDescent="0.25">
      <c r="A27" s="24" t="str">
        <f t="shared" si="0"/>
        <v>RTO.19</v>
      </c>
      <c r="B27" s="52" t="s">
        <v>121</v>
      </c>
      <c r="C27" s="45" t="s">
        <v>122</v>
      </c>
      <c r="D27" s="111">
        <v>19</v>
      </c>
      <c r="E27" s="111">
        <v>1</v>
      </c>
      <c r="F27" s="115">
        <f>VLOOKUP(A27,'Сводный прайс'!A:G,6,FALSE)</f>
        <v>38.08</v>
      </c>
    </row>
    <row r="28" spans="1:6" x14ac:dyDescent="0.25">
      <c r="A28" s="24" t="str">
        <f t="shared" si="0"/>
        <v>RTO.20</v>
      </c>
      <c r="B28" s="52" t="s">
        <v>123</v>
      </c>
      <c r="C28" s="45" t="s">
        <v>124</v>
      </c>
      <c r="D28" s="111">
        <v>20</v>
      </c>
      <c r="E28" s="111">
        <v>1</v>
      </c>
      <c r="F28" s="115">
        <f>VLOOKUP(A28,'Сводный прайс'!A:G,6,FALSE)</f>
        <v>1233.68</v>
      </c>
    </row>
    <row r="29" spans="1:6" x14ac:dyDescent="0.25">
      <c r="A29" s="24" t="str">
        <f t="shared" si="0"/>
        <v>RTO.21</v>
      </c>
      <c r="B29" s="52" t="s">
        <v>125</v>
      </c>
      <c r="C29" s="45" t="s">
        <v>126</v>
      </c>
      <c r="D29" s="111">
        <v>21</v>
      </c>
      <c r="E29" s="111">
        <v>1</v>
      </c>
      <c r="F29" s="115">
        <f>VLOOKUP(A29,'Сводный прайс'!A:G,6,FALSE)</f>
        <v>412.72</v>
      </c>
    </row>
    <row r="30" spans="1:6" x14ac:dyDescent="0.25">
      <c r="A30" s="24" t="str">
        <f t="shared" si="0"/>
        <v>RTO.22</v>
      </c>
      <c r="B30" s="52" t="s">
        <v>127</v>
      </c>
      <c r="C30" s="45" t="s">
        <v>128</v>
      </c>
      <c r="D30" s="111">
        <v>22</v>
      </c>
      <c r="E30" s="111">
        <v>1</v>
      </c>
      <c r="F30" s="115">
        <f>VLOOKUP(A30,'Сводный прайс'!A:G,6,FALSE)</f>
        <v>440.72</v>
      </c>
    </row>
    <row r="31" spans="1:6" x14ac:dyDescent="0.25">
      <c r="A31" s="24" t="str">
        <f t="shared" si="0"/>
        <v>RTO.23-500</v>
      </c>
      <c r="B31" s="52" t="s">
        <v>129</v>
      </c>
      <c r="C31" s="45" t="s">
        <v>130</v>
      </c>
      <c r="D31" s="124">
        <v>23</v>
      </c>
      <c r="E31" s="124">
        <v>1</v>
      </c>
      <c r="F31" s="115">
        <f>VLOOKUP(A31,'Сводный прайс'!A:G,6,FALSE)</f>
        <v>1422.96</v>
      </c>
    </row>
    <row r="32" spans="1:6" x14ac:dyDescent="0.25">
      <c r="A32" s="24" t="str">
        <f t="shared" si="0"/>
        <v>RTO.23-1000</v>
      </c>
      <c r="B32" s="52" t="s">
        <v>131</v>
      </c>
      <c r="C32" s="45" t="s">
        <v>132</v>
      </c>
      <c r="D32" s="124"/>
      <c r="E32" s="124"/>
      <c r="F32" s="115">
        <f>VLOOKUP(A32,'Сводный прайс'!A:G,6,FALSE)</f>
        <v>1613.36</v>
      </c>
    </row>
    <row r="33" spans="1:6" x14ac:dyDescent="0.25">
      <c r="A33" s="24" t="str">
        <f t="shared" si="0"/>
        <v>RTO.23-2000</v>
      </c>
      <c r="B33" s="52" t="s">
        <v>133</v>
      </c>
      <c r="C33" s="45" t="s">
        <v>134</v>
      </c>
      <c r="D33" s="124"/>
      <c r="E33" s="124"/>
      <c r="F33" s="115">
        <f>VLOOKUP(A33,'Сводный прайс'!A:G,6,FALSE)</f>
        <v>1993.04</v>
      </c>
    </row>
    <row r="34" spans="1:6" x14ac:dyDescent="0.25">
      <c r="A34" s="24" t="str">
        <f t="shared" si="0"/>
        <v>RTO.24-500</v>
      </c>
      <c r="B34" s="52" t="s">
        <v>135</v>
      </c>
      <c r="C34" s="45" t="s">
        <v>136</v>
      </c>
      <c r="D34" s="124">
        <v>24</v>
      </c>
      <c r="E34" s="124">
        <v>1</v>
      </c>
      <c r="F34" s="115">
        <f>VLOOKUP(A34,'Сводный прайс'!A:G,6,FALSE)</f>
        <v>38.08</v>
      </c>
    </row>
    <row r="35" spans="1:6" x14ac:dyDescent="0.25">
      <c r="A35" s="24" t="str">
        <f t="shared" si="0"/>
        <v>RTO.24-1000</v>
      </c>
      <c r="B35" s="52" t="s">
        <v>137</v>
      </c>
      <c r="C35" s="45" t="s">
        <v>138</v>
      </c>
      <c r="D35" s="124"/>
      <c r="E35" s="124"/>
      <c r="F35" s="115">
        <f>VLOOKUP(A35,'Сводный прайс'!A:G,6,FALSE)</f>
        <v>57.12</v>
      </c>
    </row>
    <row r="36" spans="1:6" x14ac:dyDescent="0.25">
      <c r="A36" s="24" t="str">
        <f t="shared" si="0"/>
        <v>RTO.24-2000</v>
      </c>
      <c r="B36" s="52" t="s">
        <v>139</v>
      </c>
      <c r="C36" s="45" t="s">
        <v>140</v>
      </c>
      <c r="D36" s="124"/>
      <c r="E36" s="124"/>
      <c r="F36" s="115">
        <f>VLOOKUP(A36,'Сводный прайс'!A:G,6,FALSE)</f>
        <v>133.28</v>
      </c>
    </row>
    <row r="37" spans="1:6" x14ac:dyDescent="0.25">
      <c r="A37" s="24" t="str">
        <f t="shared" si="0"/>
        <v>RTO.25-500</v>
      </c>
      <c r="B37" s="52" t="s">
        <v>141</v>
      </c>
      <c r="C37" s="45" t="s">
        <v>142</v>
      </c>
      <c r="D37" s="124">
        <v>25</v>
      </c>
      <c r="E37" s="124">
        <v>1</v>
      </c>
      <c r="F37" s="115">
        <f>VLOOKUP(A37,'Сводный прайс'!A:G,6,FALSE)</f>
        <v>24.08</v>
      </c>
    </row>
    <row r="38" spans="1:6" x14ac:dyDescent="0.25">
      <c r="A38" s="24" t="str">
        <f t="shared" si="0"/>
        <v>RTO.25-1000</v>
      </c>
      <c r="B38" s="52" t="s">
        <v>143</v>
      </c>
      <c r="C38" s="45" t="s">
        <v>144</v>
      </c>
      <c r="D38" s="124"/>
      <c r="E38" s="124"/>
      <c r="F38" s="115">
        <f>VLOOKUP(A38,'Сводный прайс'!A:G,6,FALSE)</f>
        <v>24.08</v>
      </c>
    </row>
    <row r="39" spans="1:6" x14ac:dyDescent="0.25">
      <c r="A39" s="24" t="str">
        <f t="shared" si="0"/>
        <v>RTO.26-500</v>
      </c>
      <c r="B39" s="52" t="s">
        <v>145</v>
      </c>
      <c r="C39" s="45" t="s">
        <v>146</v>
      </c>
      <c r="D39" s="124">
        <v>26</v>
      </c>
      <c r="E39" s="124">
        <v>1</v>
      </c>
      <c r="F39" s="115">
        <f>VLOOKUP(A39,'Сводный прайс'!A:G,6,FALSE)</f>
        <v>145.04</v>
      </c>
    </row>
    <row r="40" spans="1:6" x14ac:dyDescent="0.25">
      <c r="A40" s="24" t="str">
        <f t="shared" si="0"/>
        <v>RTO.26-1000</v>
      </c>
      <c r="B40" s="52" t="s">
        <v>147</v>
      </c>
      <c r="C40" s="45" t="s">
        <v>148</v>
      </c>
      <c r="D40" s="124"/>
      <c r="E40" s="124"/>
      <c r="F40" s="115">
        <f>VLOOKUP(A40,'Сводный прайс'!A:G,6,FALSE)</f>
        <v>190.4</v>
      </c>
    </row>
    <row r="41" spans="1:6" x14ac:dyDescent="0.25">
      <c r="A41" s="24" t="str">
        <f t="shared" si="0"/>
        <v>RTO.26-2000</v>
      </c>
      <c r="B41" s="52" t="s">
        <v>149</v>
      </c>
      <c r="C41" s="45" t="s">
        <v>150</v>
      </c>
      <c r="D41" s="124"/>
      <c r="E41" s="124"/>
      <c r="F41" s="115">
        <f>VLOOKUP(A41,'Сводный прайс'!A:G,6,FALSE)</f>
        <v>302.95999999999998</v>
      </c>
    </row>
    <row r="42" spans="1:6" x14ac:dyDescent="0.25">
      <c r="A42" s="24" t="str">
        <f t="shared" si="0"/>
        <v>RTO.27</v>
      </c>
      <c r="B42" s="52" t="s">
        <v>151</v>
      </c>
      <c r="C42" s="45" t="s">
        <v>152</v>
      </c>
      <c r="D42" s="111">
        <v>27</v>
      </c>
      <c r="E42" s="111">
        <v>1</v>
      </c>
      <c r="F42" s="115">
        <f>VLOOKUP(A42,'Сводный прайс'!A:G,6,FALSE)</f>
        <v>3475.36</v>
      </c>
    </row>
    <row r="43" spans="1:6" x14ac:dyDescent="0.25">
      <c r="A43" s="24" t="str">
        <f t="shared" si="0"/>
        <v>LG.12</v>
      </c>
      <c r="B43" s="44" t="s">
        <v>32</v>
      </c>
      <c r="C43" s="45" t="s">
        <v>33</v>
      </c>
      <c r="D43" s="111">
        <v>28</v>
      </c>
      <c r="E43" s="111">
        <v>1</v>
      </c>
      <c r="F43" s="115">
        <f>VLOOKUP(A43,'Сводный прайс'!A:G,6,FALSE)</f>
        <v>24.64</v>
      </c>
    </row>
    <row r="44" spans="1:6" x14ac:dyDescent="0.25">
      <c r="A44" s="24" t="str">
        <f t="shared" si="0"/>
        <v>RTO.29</v>
      </c>
      <c r="B44" s="44" t="s">
        <v>153</v>
      </c>
      <c r="C44" s="45" t="s">
        <v>154</v>
      </c>
      <c r="D44" s="111">
        <v>29</v>
      </c>
      <c r="E44" s="111">
        <v>1</v>
      </c>
      <c r="F44" s="115">
        <f>VLOOKUP(A44,'Сводный прайс'!A:G,6,FALSE)</f>
        <v>30.8</v>
      </c>
    </row>
    <row r="45" spans="1:6" x14ac:dyDescent="0.25">
      <c r="A45" s="24" t="str">
        <f t="shared" si="0"/>
        <v>RTO.30</v>
      </c>
      <c r="B45" s="44" t="s">
        <v>155</v>
      </c>
      <c r="C45" s="45" t="s">
        <v>156</v>
      </c>
      <c r="D45" s="111">
        <v>30</v>
      </c>
      <c r="E45" s="111">
        <v>1</v>
      </c>
      <c r="F45" s="115">
        <f>VLOOKUP(A45,'Сводный прайс'!A:G,6,FALSE)</f>
        <v>110.32</v>
      </c>
    </row>
    <row r="46" spans="1:6" x14ac:dyDescent="0.25">
      <c r="A46" s="24" t="str">
        <f t="shared" si="0"/>
        <v>RTO.31</v>
      </c>
      <c r="B46" s="44" t="s">
        <v>157</v>
      </c>
      <c r="C46" s="45" t="s">
        <v>158</v>
      </c>
      <c r="D46" s="111">
        <v>31</v>
      </c>
      <c r="E46" s="111">
        <v>1</v>
      </c>
      <c r="F46" s="115">
        <f>VLOOKUP(A46,'Сводный прайс'!A:G,6,FALSE)</f>
        <v>106.4</v>
      </c>
    </row>
    <row r="47" spans="1:6" x14ac:dyDescent="0.25">
      <c r="A47" s="24" t="str">
        <f t="shared" si="0"/>
        <v>RTO.32-500</v>
      </c>
      <c r="B47" s="44" t="s">
        <v>159</v>
      </c>
      <c r="C47" s="45" t="s">
        <v>160</v>
      </c>
      <c r="D47" s="124">
        <v>32</v>
      </c>
      <c r="E47" s="124">
        <v>1</v>
      </c>
      <c r="F47" s="115">
        <f>VLOOKUP(A47,'Сводный прайс'!A:G,6,FALSE)</f>
        <v>114.24</v>
      </c>
    </row>
    <row r="48" spans="1:6" x14ac:dyDescent="0.25">
      <c r="A48" s="24" t="str">
        <f t="shared" si="0"/>
        <v>RTO.32-1000</v>
      </c>
      <c r="B48" s="44" t="s">
        <v>161</v>
      </c>
      <c r="C48" s="45" t="s">
        <v>162</v>
      </c>
      <c r="D48" s="124"/>
      <c r="E48" s="124"/>
      <c r="F48" s="115">
        <f>VLOOKUP(A48,'Сводный прайс'!A:G,6,FALSE)</f>
        <v>152.32</v>
      </c>
    </row>
    <row r="49" spans="1:6" ht="15.75" thickBot="1" x14ac:dyDescent="0.3">
      <c r="A49" s="24" t="str">
        <f t="shared" si="0"/>
        <v>RTO.33</v>
      </c>
      <c r="B49" s="46" t="s">
        <v>163</v>
      </c>
      <c r="C49" s="47" t="s">
        <v>164</v>
      </c>
      <c r="D49" s="30">
        <v>33</v>
      </c>
      <c r="E49" s="30">
        <v>1</v>
      </c>
      <c r="F49" s="116">
        <f>VLOOKUP(A49,'Сводный прайс'!A:G,6,FALSE)</f>
        <v>76.16</v>
      </c>
    </row>
  </sheetData>
  <mergeCells count="12">
    <mergeCell ref="D10:D12"/>
    <mergeCell ref="E10:E12"/>
    <mergeCell ref="D31:D33"/>
    <mergeCell ref="E31:E33"/>
    <mergeCell ref="D34:D36"/>
    <mergeCell ref="E34:E36"/>
    <mergeCell ref="D37:D38"/>
    <mergeCell ref="E37:E38"/>
    <mergeCell ref="D39:D41"/>
    <mergeCell ref="E39:E41"/>
    <mergeCell ref="D47:D48"/>
    <mergeCell ref="E47:E48"/>
  </mergeCells>
  <hyperlinks>
    <hyperlink ref="B1" location="Содержание!A1" display="назад к содержанию"/>
  </hyperlinks>
  <pageMargins left="0.7" right="0.7" top="0.75" bottom="0.75" header="0.3" footer="0.3"/>
  <pageSetup paperSize="9" scale="63" fitToWidth="2" orientation="portrait" r:id="rId1"/>
  <colBreaks count="1" manualBreakCount="1">
    <brk id="7" max="50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9"/>
  <sheetViews>
    <sheetView view="pageBreakPreview" topLeftCell="B1" zoomScale="85" zoomScaleNormal="55" zoomScaleSheetLayoutView="85" workbookViewId="0">
      <selection activeCell="G1" sqref="G1:G1048576"/>
    </sheetView>
  </sheetViews>
  <sheetFormatPr defaultRowHeight="15" x14ac:dyDescent="0.25"/>
  <cols>
    <col min="1" max="1" width="11.140625" style="20" hidden="1" customWidth="1"/>
    <col min="2" max="2" width="31.5703125" style="50" bestFit="1" customWidth="1"/>
    <col min="3" max="3" width="10.28515625" style="50" customWidth="1"/>
    <col min="4" max="4" width="11.85546875" style="20" customWidth="1"/>
    <col min="5" max="5" width="12.28515625" style="20" customWidth="1"/>
    <col min="6" max="6" width="25.140625" style="20" customWidth="1"/>
    <col min="7" max="17" width="9.140625" style="20"/>
  </cols>
  <sheetData>
    <row r="1" spans="1:6" x14ac:dyDescent="0.25">
      <c r="B1" s="79" t="s">
        <v>367</v>
      </c>
    </row>
    <row r="2" spans="1:6" ht="15.75" x14ac:dyDescent="0.25">
      <c r="B2" s="49" t="s">
        <v>165</v>
      </c>
    </row>
    <row r="3" spans="1:6" x14ac:dyDescent="0.25">
      <c r="B3" s="53" t="s">
        <v>166</v>
      </c>
    </row>
    <row r="4" spans="1:6" ht="15.75" thickBot="1" x14ac:dyDescent="0.3"/>
    <row r="5" spans="1:6" ht="63" customHeight="1" x14ac:dyDescent="0.25">
      <c r="A5" s="18" t="s">
        <v>2</v>
      </c>
      <c r="B5" s="19" t="s">
        <v>3</v>
      </c>
      <c r="C5" s="11" t="s">
        <v>4</v>
      </c>
      <c r="D5" s="12" t="s">
        <v>5</v>
      </c>
      <c r="E5" s="12" t="s">
        <v>6</v>
      </c>
      <c r="F5" s="10" t="s">
        <v>387</v>
      </c>
    </row>
    <row r="6" spans="1:6" x14ac:dyDescent="0.25">
      <c r="A6" s="54" t="str">
        <f>C6</f>
        <v>AM5000.01</v>
      </c>
      <c r="B6" s="55" t="s">
        <v>167</v>
      </c>
      <c r="C6" s="56" t="s">
        <v>168</v>
      </c>
      <c r="D6" s="113">
        <v>1</v>
      </c>
      <c r="E6" s="113">
        <v>1</v>
      </c>
      <c r="F6" s="115">
        <f>VLOOKUP(A6,'Сводный прайс'!A:G,6,FALSE)</f>
        <v>3017.84</v>
      </c>
    </row>
    <row r="7" spans="1:6" x14ac:dyDescent="0.25">
      <c r="A7" s="54" t="str">
        <f t="shared" ref="A7:A29" si="0">C7</f>
        <v>AM5000.02</v>
      </c>
      <c r="B7" s="55" t="s">
        <v>169</v>
      </c>
      <c r="C7" s="56" t="s">
        <v>170</v>
      </c>
      <c r="D7" s="113">
        <v>2</v>
      </c>
      <c r="E7" s="113">
        <v>1</v>
      </c>
      <c r="F7" s="115">
        <f>VLOOKUP(A7,'Сводный прайс'!A:G,6,FALSE)</f>
        <v>2468.48</v>
      </c>
    </row>
    <row r="8" spans="1:6" x14ac:dyDescent="0.25">
      <c r="A8" s="54" t="str">
        <f t="shared" si="0"/>
        <v>AM5000.03</v>
      </c>
      <c r="B8" s="55" t="s">
        <v>171</v>
      </c>
      <c r="C8" s="56" t="s">
        <v>172</v>
      </c>
      <c r="D8" s="113">
        <v>3</v>
      </c>
      <c r="E8" s="113">
        <v>1</v>
      </c>
      <c r="F8" s="115">
        <f>VLOOKUP(A8,'Сводный прайс'!A:G,6,FALSE)</f>
        <v>552.72</v>
      </c>
    </row>
    <row r="9" spans="1:6" x14ac:dyDescent="0.25">
      <c r="A9" s="54" t="str">
        <f t="shared" si="0"/>
        <v>AM5000.04</v>
      </c>
      <c r="B9" s="55" t="s">
        <v>111</v>
      </c>
      <c r="C9" s="56" t="s">
        <v>173</v>
      </c>
      <c r="D9" s="113">
        <v>4</v>
      </c>
      <c r="E9" s="113">
        <v>1</v>
      </c>
      <c r="F9" s="115">
        <f>VLOOKUP(A9,'Сводный прайс'!A:G,6,FALSE)</f>
        <v>64.400000000000006</v>
      </c>
    </row>
    <row r="10" spans="1:6" x14ac:dyDescent="0.25">
      <c r="A10" s="54" t="str">
        <f t="shared" si="0"/>
        <v>AM5000.05</v>
      </c>
      <c r="B10" s="55" t="s">
        <v>59</v>
      </c>
      <c r="C10" s="56" t="s">
        <v>174</v>
      </c>
      <c r="D10" s="113">
        <v>5</v>
      </c>
      <c r="E10" s="113">
        <v>1</v>
      </c>
      <c r="F10" s="115">
        <f>VLOOKUP(A10,'Сводный прайс'!A:G,6,FALSE)</f>
        <v>475.44</v>
      </c>
    </row>
    <row r="11" spans="1:6" x14ac:dyDescent="0.25">
      <c r="A11" s="54" t="str">
        <f t="shared" si="0"/>
        <v>AM5000.06</v>
      </c>
      <c r="B11" s="55" t="s">
        <v>175</v>
      </c>
      <c r="C11" s="56" t="s">
        <v>176</v>
      </c>
      <c r="D11" s="113">
        <v>6</v>
      </c>
      <c r="E11" s="113">
        <v>1</v>
      </c>
      <c r="F11" s="115">
        <f>VLOOKUP(A11,'Сводный прайс'!A:G,6,FALSE)</f>
        <v>666.4</v>
      </c>
    </row>
    <row r="12" spans="1:6" x14ac:dyDescent="0.25">
      <c r="A12" s="54" t="str">
        <f t="shared" si="0"/>
        <v>AM5000.07</v>
      </c>
      <c r="B12" s="55" t="s">
        <v>177</v>
      </c>
      <c r="C12" s="56" t="s">
        <v>178</v>
      </c>
      <c r="D12" s="113">
        <v>7</v>
      </c>
      <c r="E12" s="113">
        <v>1</v>
      </c>
      <c r="F12" s="115">
        <f>VLOOKUP(A12,'Сводный прайс'!A:G,6,FALSE)</f>
        <v>152.32</v>
      </c>
    </row>
    <row r="13" spans="1:6" x14ac:dyDescent="0.25">
      <c r="A13" s="54" t="str">
        <f t="shared" si="0"/>
        <v>AM5000.08</v>
      </c>
      <c r="B13" s="55" t="s">
        <v>179</v>
      </c>
      <c r="C13" s="56" t="s">
        <v>180</v>
      </c>
      <c r="D13" s="113">
        <v>8</v>
      </c>
      <c r="E13" s="113">
        <v>1</v>
      </c>
      <c r="F13" s="115">
        <f>VLOOKUP(A13,'Сводный прайс'!A:G,6,FALSE)</f>
        <v>1240.96</v>
      </c>
    </row>
    <row r="14" spans="1:6" x14ac:dyDescent="0.25">
      <c r="A14" s="54" t="str">
        <f t="shared" si="0"/>
        <v>AM5000.09</v>
      </c>
      <c r="B14" s="55" t="s">
        <v>181</v>
      </c>
      <c r="C14" s="56" t="s">
        <v>182</v>
      </c>
      <c r="D14" s="113">
        <v>9</v>
      </c>
      <c r="E14" s="113">
        <v>1</v>
      </c>
      <c r="F14" s="115">
        <f>VLOOKUP(A14,'Сводный прайс'!A:G,6,FALSE)</f>
        <v>95.2</v>
      </c>
    </row>
    <row r="15" spans="1:6" x14ac:dyDescent="0.25">
      <c r="A15" s="54" t="str">
        <f t="shared" si="0"/>
        <v>AM5000.10</v>
      </c>
      <c r="B15" s="55" t="s">
        <v>183</v>
      </c>
      <c r="C15" s="56" t="s">
        <v>184</v>
      </c>
      <c r="D15" s="113">
        <v>10</v>
      </c>
      <c r="E15" s="113">
        <v>1</v>
      </c>
      <c r="F15" s="115">
        <f>VLOOKUP(A15,'Сводный прайс'!A:G,6,FALSE)</f>
        <v>377.44</v>
      </c>
    </row>
    <row r="16" spans="1:6" x14ac:dyDescent="0.25">
      <c r="A16" s="54" t="str">
        <f t="shared" si="0"/>
        <v>AM5000.11</v>
      </c>
      <c r="B16" s="55" t="s">
        <v>185</v>
      </c>
      <c r="C16" s="56" t="s">
        <v>186</v>
      </c>
      <c r="D16" s="113">
        <v>11</v>
      </c>
      <c r="E16" s="113">
        <v>1</v>
      </c>
      <c r="F16" s="115">
        <f>VLOOKUP(A16,'Сводный прайс'!A:G,6,FALSE)</f>
        <v>526.96</v>
      </c>
    </row>
    <row r="17" spans="1:6" x14ac:dyDescent="0.25">
      <c r="A17" s="54" t="str">
        <f t="shared" si="0"/>
        <v>AM5000.12</v>
      </c>
      <c r="B17" s="55" t="s">
        <v>187</v>
      </c>
      <c r="C17" s="56" t="s">
        <v>188</v>
      </c>
      <c r="D17" s="113">
        <v>12</v>
      </c>
      <c r="E17" s="113">
        <v>1</v>
      </c>
      <c r="F17" s="115">
        <f>VLOOKUP(A17,'Сводный прайс'!A:G,6,FALSE)</f>
        <v>28</v>
      </c>
    </row>
    <row r="18" spans="1:6" x14ac:dyDescent="0.25">
      <c r="A18" s="54" t="str">
        <f t="shared" si="0"/>
        <v>AM5000.13</v>
      </c>
      <c r="B18" s="55" t="s">
        <v>189</v>
      </c>
      <c r="C18" s="56" t="s">
        <v>190</v>
      </c>
      <c r="D18" s="113">
        <v>13</v>
      </c>
      <c r="E18" s="113">
        <v>1</v>
      </c>
      <c r="F18" s="115">
        <f>VLOOKUP(A18,'Сводный прайс'!A:G,6,FALSE)</f>
        <v>66.64</v>
      </c>
    </row>
    <row r="19" spans="1:6" x14ac:dyDescent="0.25">
      <c r="A19" s="54" t="str">
        <f t="shared" si="0"/>
        <v>AM5000.14</v>
      </c>
      <c r="B19" s="55" t="s">
        <v>191</v>
      </c>
      <c r="C19" s="56" t="s">
        <v>192</v>
      </c>
      <c r="D19" s="113">
        <v>14</v>
      </c>
      <c r="E19" s="113">
        <v>1</v>
      </c>
      <c r="F19" s="115">
        <f>VLOOKUP(A19,'Сводный прайс'!A:G,6,FALSE)</f>
        <v>28</v>
      </c>
    </row>
    <row r="20" spans="1:6" x14ac:dyDescent="0.25">
      <c r="A20" s="54" t="str">
        <f t="shared" si="0"/>
        <v>ASW.5024</v>
      </c>
      <c r="B20" s="55" t="s">
        <v>193</v>
      </c>
      <c r="C20" s="56" t="s">
        <v>194</v>
      </c>
      <c r="D20" s="113">
        <v>15</v>
      </c>
      <c r="E20" s="113">
        <v>1</v>
      </c>
      <c r="F20" s="115">
        <f>VLOOKUP(A20,'Сводный прайс'!A:G,6,FALSE)</f>
        <v>269.36</v>
      </c>
    </row>
    <row r="21" spans="1:6" x14ac:dyDescent="0.25">
      <c r="A21" s="54" t="str">
        <f t="shared" si="0"/>
        <v>ASW.5025</v>
      </c>
      <c r="B21" s="55" t="s">
        <v>195</v>
      </c>
      <c r="C21" s="56" t="s">
        <v>196</v>
      </c>
      <c r="D21" s="113">
        <v>16</v>
      </c>
      <c r="E21" s="113">
        <v>1</v>
      </c>
      <c r="F21" s="115">
        <f>VLOOKUP(A21,'Сводный прайс'!A:G,6,FALSE)</f>
        <v>38.64</v>
      </c>
    </row>
    <row r="22" spans="1:6" x14ac:dyDescent="0.25">
      <c r="A22" s="54" t="str">
        <f t="shared" si="0"/>
        <v>ASW.5012</v>
      </c>
      <c r="B22" s="55" t="s">
        <v>197</v>
      </c>
      <c r="C22" s="56" t="s">
        <v>198</v>
      </c>
      <c r="D22" s="113">
        <v>17</v>
      </c>
      <c r="E22" s="113">
        <v>1</v>
      </c>
      <c r="F22" s="115">
        <f>VLOOKUP(A22,'Сводный прайс'!A:G,6,FALSE)</f>
        <v>375.76</v>
      </c>
    </row>
    <row r="23" spans="1:6" x14ac:dyDescent="0.25">
      <c r="A23" s="54" t="str">
        <f t="shared" si="0"/>
        <v>ASW.5013</v>
      </c>
      <c r="B23" s="55" t="s">
        <v>199</v>
      </c>
      <c r="C23" s="56" t="s">
        <v>200</v>
      </c>
      <c r="D23" s="113">
        <v>18</v>
      </c>
      <c r="E23" s="113">
        <v>1</v>
      </c>
      <c r="F23" s="115">
        <f>VLOOKUP(A23,'Сводный прайс'!A:G,6,FALSE)</f>
        <v>1572.48</v>
      </c>
    </row>
    <row r="24" spans="1:6" x14ac:dyDescent="0.25">
      <c r="A24" s="54" t="str">
        <f t="shared" si="0"/>
        <v>ASW.5026</v>
      </c>
      <c r="B24" s="55" t="s">
        <v>157</v>
      </c>
      <c r="C24" s="56" t="s">
        <v>201</v>
      </c>
      <c r="D24" s="113">
        <v>19</v>
      </c>
      <c r="E24" s="113">
        <v>1</v>
      </c>
      <c r="F24" s="115">
        <f>VLOOKUP(A24,'Сводный прайс'!A:G,6,FALSE)</f>
        <v>289.52</v>
      </c>
    </row>
    <row r="25" spans="1:6" ht="32.25" customHeight="1" x14ac:dyDescent="0.25">
      <c r="A25" s="54" t="str">
        <f t="shared" si="0"/>
        <v>ASW.5007</v>
      </c>
      <c r="B25" s="55" t="s">
        <v>202</v>
      </c>
      <c r="C25" s="57" t="s">
        <v>203</v>
      </c>
      <c r="D25" s="58">
        <v>20</v>
      </c>
      <c r="E25" s="113">
        <v>1</v>
      </c>
      <c r="F25" s="115">
        <f>VLOOKUP(A25,'Сводный прайс'!A:G,6,FALSE)</f>
        <v>5172.72</v>
      </c>
    </row>
    <row r="26" spans="1:6" x14ac:dyDescent="0.25">
      <c r="A26" s="54" t="str">
        <f t="shared" si="0"/>
        <v>AM5000.21</v>
      </c>
      <c r="B26" s="55" t="s">
        <v>204</v>
      </c>
      <c r="C26" s="57" t="s">
        <v>389</v>
      </c>
      <c r="D26" s="58">
        <v>21</v>
      </c>
      <c r="E26" s="113">
        <v>1</v>
      </c>
      <c r="F26" s="115">
        <f>VLOOKUP(A26,'Сводный прайс'!A:G,6,FALSE)</f>
        <v>475.44</v>
      </c>
    </row>
    <row r="27" spans="1:6" ht="25.5" x14ac:dyDescent="0.25">
      <c r="A27" s="54" t="str">
        <f t="shared" si="0"/>
        <v>ASW.5030</v>
      </c>
      <c r="B27" s="55" t="s">
        <v>205</v>
      </c>
      <c r="C27" s="57" t="s">
        <v>206</v>
      </c>
      <c r="D27" s="58">
        <v>22</v>
      </c>
      <c r="E27" s="113">
        <v>1</v>
      </c>
      <c r="F27" s="115">
        <f>VLOOKUP(A27,'Сводный прайс'!A:G,6,FALSE)</f>
        <v>285.60000000000002</v>
      </c>
    </row>
    <row r="28" spans="1:6" ht="25.5" x14ac:dyDescent="0.25">
      <c r="A28" s="54" t="str">
        <f t="shared" si="0"/>
        <v>ASW.5008</v>
      </c>
      <c r="B28" s="55" t="s">
        <v>207</v>
      </c>
      <c r="C28" s="57" t="s">
        <v>208</v>
      </c>
      <c r="D28" s="58">
        <v>23</v>
      </c>
      <c r="E28" s="113">
        <v>1</v>
      </c>
      <c r="F28" s="115">
        <f>VLOOKUP(A28,'Сводный прайс'!A:G,6,FALSE)</f>
        <v>569.52</v>
      </c>
    </row>
    <row r="29" spans="1:6" ht="15.75" thickBot="1" x14ac:dyDescent="0.3">
      <c r="A29" s="54" t="str">
        <f t="shared" si="0"/>
        <v>ASW.5029</v>
      </c>
      <c r="B29" s="59" t="s">
        <v>209</v>
      </c>
      <c r="C29" s="60" t="s">
        <v>210</v>
      </c>
      <c r="D29" s="61">
        <v>24</v>
      </c>
      <c r="E29" s="62">
        <v>1</v>
      </c>
      <c r="F29" s="116">
        <f>VLOOKUP(A29,'Сводный прайс'!A:G,6,FALSE)</f>
        <v>70.56</v>
      </c>
    </row>
  </sheetData>
  <hyperlinks>
    <hyperlink ref="B1" location="Содержание!A1" display="назад к содержанию"/>
  </hyperlinks>
  <pageMargins left="0.7" right="0.7" top="0.75" bottom="0.75" header="0.3" footer="0.3"/>
  <pageSetup paperSize="9" scale="85" fitToWidth="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8"/>
  <sheetViews>
    <sheetView view="pageBreakPreview" topLeftCell="B1" zoomScale="85" zoomScaleNormal="55" zoomScaleSheetLayoutView="85" workbookViewId="0">
      <selection activeCell="G1" sqref="G1:G1048576"/>
    </sheetView>
  </sheetViews>
  <sheetFormatPr defaultRowHeight="15" x14ac:dyDescent="0.25"/>
  <cols>
    <col min="1" max="1" width="0" style="20" hidden="1" customWidth="1"/>
    <col min="2" max="2" width="40.28515625" style="50" bestFit="1" customWidth="1"/>
    <col min="3" max="3" width="15.42578125" style="50" bestFit="1" customWidth="1"/>
    <col min="4" max="4" width="11.85546875" style="63" customWidth="1"/>
    <col min="5" max="5" width="16.42578125" style="20" hidden="1" customWidth="1"/>
    <col min="6" max="6" width="23" style="20" customWidth="1"/>
    <col min="7" max="18" width="9.140625" style="20"/>
  </cols>
  <sheetData>
    <row r="1" spans="1:6" x14ac:dyDescent="0.25">
      <c r="B1" s="79" t="s">
        <v>367</v>
      </c>
    </row>
    <row r="2" spans="1:6" ht="15.75" x14ac:dyDescent="0.25">
      <c r="B2" s="64" t="s">
        <v>211</v>
      </c>
    </row>
    <row r="3" spans="1:6" x14ac:dyDescent="0.25">
      <c r="B3" s="65" t="s">
        <v>212</v>
      </c>
    </row>
    <row r="4" spans="1:6" ht="15.75" customHeight="1" thickBot="1" x14ac:dyDescent="0.3"/>
    <row r="5" spans="1:6" ht="52.5" customHeight="1" x14ac:dyDescent="0.25">
      <c r="A5" s="18" t="s">
        <v>2</v>
      </c>
      <c r="B5" s="19" t="s">
        <v>3</v>
      </c>
      <c r="C5" s="11" t="s">
        <v>4</v>
      </c>
      <c r="D5" s="12" t="s">
        <v>5</v>
      </c>
      <c r="E5" s="12" t="s">
        <v>6</v>
      </c>
      <c r="F5" s="10" t="s">
        <v>387</v>
      </c>
    </row>
    <row r="6" spans="1:6" ht="15" customHeight="1" x14ac:dyDescent="0.25">
      <c r="A6" s="66" t="str">
        <f>C6</f>
        <v>TR400.01-10024</v>
      </c>
      <c r="B6" s="44" t="s">
        <v>213</v>
      </c>
      <c r="C6" s="67" t="s">
        <v>214</v>
      </c>
      <c r="D6" s="124">
        <v>1</v>
      </c>
      <c r="E6" s="125"/>
      <c r="F6" s="115">
        <f>VLOOKUP(A6,'Сводный прайс'!A:G,6,FALSE)</f>
        <v>8083.04</v>
      </c>
    </row>
    <row r="7" spans="1:6" ht="15" customHeight="1" x14ac:dyDescent="0.25">
      <c r="A7" s="66" t="str">
        <f t="shared" ref="A7:A38" si="0">C7</f>
        <v>TR400.01-13018</v>
      </c>
      <c r="B7" s="44" t="s">
        <v>215</v>
      </c>
      <c r="C7" s="67" t="s">
        <v>216</v>
      </c>
      <c r="D7" s="124"/>
      <c r="E7" s="125"/>
      <c r="F7" s="115">
        <f>VLOOKUP(A7,'Сводный прайс'!A:G,6,FALSE)</f>
        <v>8083.04</v>
      </c>
    </row>
    <row r="8" spans="1:6" ht="15" customHeight="1" x14ac:dyDescent="0.25">
      <c r="A8" s="66" t="str">
        <f t="shared" si="0"/>
        <v>TR400.02</v>
      </c>
      <c r="B8" s="44" t="s">
        <v>217</v>
      </c>
      <c r="C8" s="67" t="s">
        <v>218</v>
      </c>
      <c r="D8" s="111">
        <v>2</v>
      </c>
      <c r="E8" s="112"/>
      <c r="F8" s="115">
        <f>VLOOKUP(A8,'Сводный прайс'!A:G,6,FALSE)</f>
        <v>606.48</v>
      </c>
    </row>
    <row r="9" spans="1:6" ht="15" customHeight="1" x14ac:dyDescent="0.25">
      <c r="A9" s="66" t="str">
        <f t="shared" si="0"/>
        <v>TR400.03</v>
      </c>
      <c r="B9" s="44" t="s">
        <v>219</v>
      </c>
      <c r="C9" s="67" t="s">
        <v>220</v>
      </c>
      <c r="D9" s="111">
        <v>3</v>
      </c>
      <c r="E9" s="112"/>
      <c r="F9" s="115">
        <f>VLOOKUP(A9,'Сводный прайс'!A:G,6,FALSE)</f>
        <v>9093.2800000000007</v>
      </c>
    </row>
    <row r="10" spans="1:6" ht="15" customHeight="1" x14ac:dyDescent="0.25">
      <c r="A10" s="66" t="str">
        <f t="shared" si="0"/>
        <v>TR400.04</v>
      </c>
      <c r="B10" s="44" t="s">
        <v>221</v>
      </c>
      <c r="C10" s="67" t="s">
        <v>222</v>
      </c>
      <c r="D10" s="111">
        <v>4</v>
      </c>
      <c r="E10" s="112"/>
      <c r="F10" s="115">
        <f>VLOOKUP(A10,'Сводный прайс'!A:G,6,FALSE)</f>
        <v>143.36000000000001</v>
      </c>
    </row>
    <row r="11" spans="1:6" ht="15" customHeight="1" x14ac:dyDescent="0.25">
      <c r="A11" s="66" t="str">
        <f t="shared" si="0"/>
        <v>TR400.05</v>
      </c>
      <c r="B11" s="44" t="s">
        <v>223</v>
      </c>
      <c r="C11" s="67" t="s">
        <v>224</v>
      </c>
      <c r="D11" s="111">
        <v>5</v>
      </c>
      <c r="E11" s="112"/>
      <c r="F11" s="115">
        <f>VLOOKUP(A11,'Сводный прайс'!A:G,6,FALSE)</f>
        <v>1897.84</v>
      </c>
    </row>
    <row r="12" spans="1:6" ht="15" customHeight="1" x14ac:dyDescent="0.25">
      <c r="A12" s="66" t="str">
        <f t="shared" si="0"/>
        <v>TR400.06</v>
      </c>
      <c r="B12" s="44" t="s">
        <v>84</v>
      </c>
      <c r="C12" s="67" t="s">
        <v>225</v>
      </c>
      <c r="D12" s="111">
        <v>6</v>
      </c>
      <c r="E12" s="112"/>
      <c r="F12" s="115">
        <f>VLOOKUP(A12,'Сводный прайс'!A:G,6,FALSE)</f>
        <v>569.52</v>
      </c>
    </row>
    <row r="13" spans="1:6" ht="15" customHeight="1" x14ac:dyDescent="0.25">
      <c r="A13" s="66" t="str">
        <f t="shared" si="0"/>
        <v>TR400.07</v>
      </c>
      <c r="B13" s="44" t="s">
        <v>28</v>
      </c>
      <c r="C13" s="67" t="s">
        <v>226</v>
      </c>
      <c r="D13" s="111">
        <v>7</v>
      </c>
      <c r="E13" s="112"/>
      <c r="F13" s="115">
        <f>VLOOKUP(A13,'Сводный прайс'!A:G,6,FALSE)</f>
        <v>76.16</v>
      </c>
    </row>
    <row r="14" spans="1:6" ht="15" customHeight="1" x14ac:dyDescent="0.25">
      <c r="A14" s="66" t="str">
        <f t="shared" si="0"/>
        <v>TR400.08</v>
      </c>
      <c r="B14" s="44" t="s">
        <v>227</v>
      </c>
      <c r="C14" s="67" t="s">
        <v>228</v>
      </c>
      <c r="D14" s="111">
        <v>8</v>
      </c>
      <c r="E14" s="112"/>
      <c r="F14" s="115">
        <f>VLOOKUP(A14,'Сводный прайс'!A:G,6,FALSE)</f>
        <v>379.68</v>
      </c>
    </row>
    <row r="15" spans="1:6" ht="15" customHeight="1" x14ac:dyDescent="0.25">
      <c r="A15" s="66" t="str">
        <f t="shared" si="0"/>
        <v>TR400.09</v>
      </c>
      <c r="B15" s="44" t="s">
        <v>229</v>
      </c>
      <c r="C15" s="67" t="s">
        <v>230</v>
      </c>
      <c r="D15" s="111">
        <v>9</v>
      </c>
      <c r="E15" s="112"/>
      <c r="F15" s="115">
        <f>VLOOKUP(A15,'Сводный прайс'!A:G,6,FALSE)</f>
        <v>66.64</v>
      </c>
    </row>
    <row r="16" spans="1:6" ht="15" customHeight="1" x14ac:dyDescent="0.25">
      <c r="A16" s="66" t="str">
        <f t="shared" si="0"/>
        <v>TR400.10</v>
      </c>
      <c r="B16" s="44" t="s">
        <v>61</v>
      </c>
      <c r="C16" s="67" t="s">
        <v>231</v>
      </c>
      <c r="D16" s="111">
        <v>10</v>
      </c>
      <c r="E16" s="112"/>
      <c r="F16" s="115">
        <f>VLOOKUP(A16,'Сводный прайс'!A:G,6,FALSE)</f>
        <v>29.12</v>
      </c>
    </row>
    <row r="17" spans="1:6" ht="15" customHeight="1" x14ac:dyDescent="0.25">
      <c r="A17" s="66" t="str">
        <f t="shared" si="0"/>
        <v>TR400.11</v>
      </c>
      <c r="B17" s="44" t="s">
        <v>232</v>
      </c>
      <c r="C17" s="67" t="s">
        <v>233</v>
      </c>
      <c r="D17" s="111">
        <v>11</v>
      </c>
      <c r="E17" s="112"/>
      <c r="F17" s="115">
        <f>VLOOKUP(A17,'Сводный прайс'!A:G,6,FALSE)</f>
        <v>379.68</v>
      </c>
    </row>
    <row r="18" spans="1:6" ht="15" customHeight="1" x14ac:dyDescent="0.25">
      <c r="A18" s="66" t="str">
        <f t="shared" si="0"/>
        <v>TR400.12</v>
      </c>
      <c r="B18" s="44" t="s">
        <v>234</v>
      </c>
      <c r="C18" s="67" t="s">
        <v>235</v>
      </c>
      <c r="D18" s="111">
        <v>12</v>
      </c>
      <c r="E18" s="112"/>
      <c r="F18" s="115">
        <f>VLOOKUP(A18,'Сводный прайс'!A:G,6,FALSE)</f>
        <v>664.16</v>
      </c>
    </row>
    <row r="19" spans="1:6" ht="15" customHeight="1" x14ac:dyDescent="0.25">
      <c r="A19" s="66" t="str">
        <f t="shared" si="0"/>
        <v>TR400.13</v>
      </c>
      <c r="B19" s="44" t="s">
        <v>236</v>
      </c>
      <c r="C19" s="67" t="s">
        <v>237</v>
      </c>
      <c r="D19" s="111">
        <v>13</v>
      </c>
      <c r="E19" s="112"/>
      <c r="F19" s="115">
        <f>VLOOKUP(A19,'Сводный прайс'!A:G,6,FALSE)</f>
        <v>379.68</v>
      </c>
    </row>
    <row r="20" spans="1:6" ht="15" customHeight="1" x14ac:dyDescent="0.25">
      <c r="A20" s="66" t="str">
        <f t="shared" si="0"/>
        <v>TR400.14-10024</v>
      </c>
      <c r="B20" s="44" t="s">
        <v>238</v>
      </c>
      <c r="C20" s="67" t="s">
        <v>239</v>
      </c>
      <c r="D20" s="124">
        <v>14</v>
      </c>
      <c r="E20" s="125"/>
      <c r="F20" s="115">
        <f>VLOOKUP(A20,'Сводный прайс'!A:G,6,FALSE)</f>
        <v>1233.68</v>
      </c>
    </row>
    <row r="21" spans="1:6" ht="15" customHeight="1" x14ac:dyDescent="0.25">
      <c r="A21" s="66" t="str">
        <f t="shared" si="0"/>
        <v>TR400.14-13018</v>
      </c>
      <c r="B21" s="44" t="s">
        <v>240</v>
      </c>
      <c r="C21" s="67" t="s">
        <v>241</v>
      </c>
      <c r="D21" s="124"/>
      <c r="E21" s="125"/>
      <c r="F21" s="115">
        <f>VLOOKUP(A21,'Сводный прайс'!A:G,6,FALSE)</f>
        <v>1233.68</v>
      </c>
    </row>
    <row r="22" spans="1:6" ht="15" customHeight="1" x14ac:dyDescent="0.25">
      <c r="A22" s="66" t="str">
        <f t="shared" si="0"/>
        <v>TR400.15</v>
      </c>
      <c r="B22" s="44" t="s">
        <v>155</v>
      </c>
      <c r="C22" s="67" t="s">
        <v>242</v>
      </c>
      <c r="D22" s="111">
        <v>15</v>
      </c>
      <c r="E22" s="112"/>
      <c r="F22" s="115">
        <f>VLOOKUP(A22,'Сводный прайс'!A:G,6,FALSE)</f>
        <v>285.60000000000002</v>
      </c>
    </row>
    <row r="23" spans="1:6" ht="15" customHeight="1" x14ac:dyDescent="0.25">
      <c r="A23" s="66" t="str">
        <f t="shared" si="0"/>
        <v>TR400.16</v>
      </c>
      <c r="B23" s="44" t="s">
        <v>243</v>
      </c>
      <c r="C23" s="67" t="s">
        <v>244</v>
      </c>
      <c r="D23" s="111">
        <v>16</v>
      </c>
      <c r="E23" s="112"/>
      <c r="F23" s="115">
        <f>VLOOKUP(A23,'Сводный прайс'!A:G,6,FALSE)</f>
        <v>123.76</v>
      </c>
    </row>
    <row r="24" spans="1:6" ht="15" customHeight="1" x14ac:dyDescent="0.25">
      <c r="A24" s="66" t="str">
        <f t="shared" si="0"/>
        <v>TR400.17</v>
      </c>
      <c r="B24" s="44" t="s">
        <v>245</v>
      </c>
      <c r="C24" s="67" t="s">
        <v>246</v>
      </c>
      <c r="D24" s="111">
        <v>17</v>
      </c>
      <c r="E24" s="112"/>
      <c r="F24" s="115">
        <f>VLOOKUP(A24,'Сводный прайс'!A:G,6,FALSE)</f>
        <v>285.60000000000002</v>
      </c>
    </row>
    <row r="25" spans="1:6" ht="15" customHeight="1" x14ac:dyDescent="0.25">
      <c r="A25" s="66" t="str">
        <f t="shared" si="0"/>
        <v>TR400.18</v>
      </c>
      <c r="B25" s="44" t="s">
        <v>247</v>
      </c>
      <c r="C25" s="67" t="s">
        <v>248</v>
      </c>
      <c r="D25" s="111">
        <v>18</v>
      </c>
      <c r="E25" s="112"/>
      <c r="F25" s="115">
        <f>VLOOKUP(A25,'Сводный прайс'!A:G,6,FALSE)</f>
        <v>474.88</v>
      </c>
    </row>
    <row r="26" spans="1:6" ht="15" customHeight="1" x14ac:dyDescent="0.25">
      <c r="A26" s="66" t="str">
        <f t="shared" si="0"/>
        <v>TR400.19</v>
      </c>
      <c r="B26" s="44" t="s">
        <v>249</v>
      </c>
      <c r="C26" s="67" t="s">
        <v>250</v>
      </c>
      <c r="D26" s="111">
        <v>19</v>
      </c>
      <c r="E26" s="112"/>
      <c r="F26" s="115">
        <f>VLOOKUP(A26,'Сводный прайс'!A:G,6,FALSE)</f>
        <v>854</v>
      </c>
    </row>
    <row r="27" spans="1:6" ht="15" customHeight="1" x14ac:dyDescent="0.25">
      <c r="A27" s="66" t="str">
        <f t="shared" si="0"/>
        <v>TR400.20-10024</v>
      </c>
      <c r="B27" s="44" t="s">
        <v>251</v>
      </c>
      <c r="C27" s="67" t="s">
        <v>252</v>
      </c>
      <c r="D27" s="124">
        <v>20</v>
      </c>
      <c r="E27" s="125"/>
      <c r="F27" s="115">
        <f>VLOOKUP(A27,'Сводный прайс'!A:G,6,FALSE)</f>
        <v>2846.48</v>
      </c>
    </row>
    <row r="28" spans="1:6" ht="15" customHeight="1" x14ac:dyDescent="0.25">
      <c r="A28" s="66" t="str">
        <f t="shared" si="0"/>
        <v>TR400.20-13018</v>
      </c>
      <c r="B28" s="44" t="s">
        <v>253</v>
      </c>
      <c r="C28" s="67" t="s">
        <v>254</v>
      </c>
      <c r="D28" s="124"/>
      <c r="E28" s="125"/>
      <c r="F28" s="115">
        <f>VLOOKUP(A28,'Сводный прайс'!A:G,6,FALSE)</f>
        <v>2846.48</v>
      </c>
    </row>
    <row r="29" spans="1:6" ht="15" customHeight="1" x14ac:dyDescent="0.25">
      <c r="A29" s="66" t="str">
        <f t="shared" si="0"/>
        <v>TR400.21</v>
      </c>
      <c r="B29" s="44" t="s">
        <v>255</v>
      </c>
      <c r="C29" s="67" t="s">
        <v>256</v>
      </c>
      <c r="D29" s="111">
        <v>21</v>
      </c>
      <c r="E29" s="112"/>
      <c r="F29" s="115">
        <f>VLOOKUP(A29,'Сводный прайс'!A:G,6,FALSE)</f>
        <v>664.16</v>
      </c>
    </row>
    <row r="30" spans="1:6" ht="15" customHeight="1" x14ac:dyDescent="0.25">
      <c r="A30" s="66" t="str">
        <f t="shared" si="0"/>
        <v>TR400.22</v>
      </c>
      <c r="B30" s="44" t="s">
        <v>257</v>
      </c>
      <c r="C30" s="67" t="s">
        <v>258</v>
      </c>
      <c r="D30" s="111">
        <v>22</v>
      </c>
      <c r="E30" s="112"/>
      <c r="F30" s="115">
        <f>VLOOKUP(A30,'Сводный прайс'!A:G,6,FALSE)</f>
        <v>38.08</v>
      </c>
    </row>
    <row r="31" spans="1:6" ht="15" customHeight="1" x14ac:dyDescent="0.25">
      <c r="A31" s="66" t="str">
        <f t="shared" si="0"/>
        <v>TR400.23</v>
      </c>
      <c r="B31" s="44" t="s">
        <v>259</v>
      </c>
      <c r="C31" s="67" t="s">
        <v>260</v>
      </c>
      <c r="D31" s="111">
        <v>23</v>
      </c>
      <c r="E31" s="112"/>
      <c r="F31" s="115">
        <f>VLOOKUP(A31,'Сводный прайс'!A:G,6,FALSE)</f>
        <v>285.60000000000002</v>
      </c>
    </row>
    <row r="32" spans="1:6" ht="15" customHeight="1" x14ac:dyDescent="0.25">
      <c r="A32" s="66" t="str">
        <f t="shared" si="0"/>
        <v>TR400.24</v>
      </c>
      <c r="B32" s="44" t="s">
        <v>261</v>
      </c>
      <c r="C32" s="67" t="s">
        <v>262</v>
      </c>
      <c r="D32" s="111">
        <v>24</v>
      </c>
      <c r="E32" s="112"/>
      <c r="F32" s="115">
        <f>VLOOKUP(A32,'Сводный прайс'!A:G,6,FALSE)</f>
        <v>460.88</v>
      </c>
    </row>
    <row r="33" spans="1:6" ht="15" customHeight="1" x14ac:dyDescent="0.25">
      <c r="A33" s="66" t="str">
        <f t="shared" si="0"/>
        <v>TR400.25</v>
      </c>
      <c r="B33" s="44" t="s">
        <v>263</v>
      </c>
      <c r="C33" s="67" t="s">
        <v>264</v>
      </c>
      <c r="D33" s="111">
        <v>25</v>
      </c>
      <c r="E33" s="112"/>
      <c r="F33" s="115">
        <f>VLOOKUP(A33,'Сводный прайс'!A:G,6,FALSE)</f>
        <v>474.88</v>
      </c>
    </row>
    <row r="34" spans="1:6" ht="15" customHeight="1" x14ac:dyDescent="0.25">
      <c r="A34" s="66" t="str">
        <f t="shared" si="0"/>
        <v>TR400.26</v>
      </c>
      <c r="B34" s="44" t="s">
        <v>265</v>
      </c>
      <c r="C34" s="67" t="s">
        <v>266</v>
      </c>
      <c r="D34" s="111">
        <v>26</v>
      </c>
      <c r="E34" s="112"/>
      <c r="F34" s="115">
        <f>VLOOKUP(A34,'Сводный прайс'!A:G,6,FALSE)</f>
        <v>189.84</v>
      </c>
    </row>
    <row r="35" spans="1:6" ht="15" customHeight="1" x14ac:dyDescent="0.25">
      <c r="A35" s="66" t="str">
        <f t="shared" si="0"/>
        <v>TR400.27</v>
      </c>
      <c r="B35" s="44" t="s">
        <v>267</v>
      </c>
      <c r="C35" s="67" t="s">
        <v>268</v>
      </c>
      <c r="D35" s="111">
        <v>27</v>
      </c>
      <c r="E35" s="112"/>
      <c r="F35" s="115">
        <f>VLOOKUP(A35,'Сводный прайс'!A:G,6,FALSE)</f>
        <v>189.84</v>
      </c>
    </row>
    <row r="36" spans="1:6" ht="15" customHeight="1" x14ac:dyDescent="0.25">
      <c r="A36" s="66" t="str">
        <f t="shared" si="0"/>
        <v>TR400.28</v>
      </c>
      <c r="B36" s="44" t="s">
        <v>115</v>
      </c>
      <c r="C36" s="67" t="s">
        <v>269</v>
      </c>
      <c r="D36" s="111">
        <v>28</v>
      </c>
      <c r="E36" s="112"/>
      <c r="F36" s="115">
        <f>VLOOKUP(A36,'Сводный прайс'!A:G,6,FALSE)</f>
        <v>276.08</v>
      </c>
    </row>
    <row r="37" spans="1:6" ht="15" customHeight="1" x14ac:dyDescent="0.25">
      <c r="A37" s="66" t="str">
        <f t="shared" si="0"/>
        <v>TR400.29</v>
      </c>
      <c r="B37" s="44" t="s">
        <v>270</v>
      </c>
      <c r="C37" s="67" t="s">
        <v>271</v>
      </c>
      <c r="D37" s="111">
        <v>29</v>
      </c>
      <c r="E37" s="112"/>
      <c r="F37" s="115">
        <f>VLOOKUP(A37,'Сводный прайс'!A:G,6,FALSE)</f>
        <v>285.60000000000002</v>
      </c>
    </row>
    <row r="38" spans="1:6" ht="15" customHeight="1" thickBot="1" x14ac:dyDescent="0.3">
      <c r="A38" s="66" t="str">
        <f t="shared" si="0"/>
        <v>TR400.30</v>
      </c>
      <c r="B38" s="46" t="s">
        <v>272</v>
      </c>
      <c r="C38" s="68" t="s">
        <v>273</v>
      </c>
      <c r="D38" s="30">
        <v>30</v>
      </c>
      <c r="E38" s="70"/>
      <c r="F38" s="116">
        <f>VLOOKUP(A38,'Сводный прайс'!A:G,6,FALSE)</f>
        <v>19.04</v>
      </c>
    </row>
  </sheetData>
  <mergeCells count="6">
    <mergeCell ref="D6:D7"/>
    <mergeCell ref="D20:D21"/>
    <mergeCell ref="D27:D28"/>
    <mergeCell ref="E6:E7"/>
    <mergeCell ref="E20:E21"/>
    <mergeCell ref="E27:E28"/>
  </mergeCells>
  <hyperlinks>
    <hyperlink ref="B1" location="Содержание!A1" display="назад к содержанию"/>
  </hyperlinks>
  <pageMargins left="0.7" right="0.7" top="0.75" bottom="0.75" header="0.3" footer="0.3"/>
  <pageSetup paperSize="9" scale="83" fitToWidth="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3"/>
  <sheetViews>
    <sheetView view="pageBreakPreview" topLeftCell="B1" zoomScale="70" zoomScaleNormal="55" zoomScaleSheetLayoutView="70" workbookViewId="0">
      <selection activeCell="G1" sqref="G1:G1048576"/>
    </sheetView>
  </sheetViews>
  <sheetFormatPr defaultRowHeight="15" x14ac:dyDescent="0.25"/>
  <cols>
    <col min="1" max="1" width="0" style="20" hidden="1" customWidth="1"/>
    <col min="2" max="2" width="46.7109375" style="20" bestFit="1" customWidth="1"/>
    <col min="3" max="3" width="14" style="20" customWidth="1"/>
    <col min="4" max="4" width="11.85546875" style="63" customWidth="1"/>
    <col min="5" max="5" width="12.7109375" style="63" hidden="1" customWidth="1"/>
    <col min="6" max="6" width="23.7109375" style="20" customWidth="1"/>
    <col min="7" max="7" width="22.7109375" style="20" customWidth="1"/>
    <col min="8" max="8" width="9.140625" style="20"/>
    <col min="9" max="9" width="10.28515625" style="20" customWidth="1"/>
    <col min="10" max="18" width="9.140625" style="20"/>
  </cols>
  <sheetData>
    <row r="1" spans="1:6" x14ac:dyDescent="0.25">
      <c r="B1" s="79" t="s">
        <v>367</v>
      </c>
    </row>
    <row r="2" spans="1:6" ht="15.75" x14ac:dyDescent="0.25">
      <c r="B2" s="71" t="s">
        <v>274</v>
      </c>
    </row>
    <row r="3" spans="1:6" ht="15.75" x14ac:dyDescent="0.25">
      <c r="B3" s="72" t="s">
        <v>212</v>
      </c>
    </row>
    <row r="4" spans="1:6" ht="15.75" customHeight="1" thickBot="1" x14ac:dyDescent="0.3"/>
    <row r="5" spans="1:6" ht="66" customHeight="1" x14ac:dyDescent="0.25">
      <c r="A5" s="74" t="s">
        <v>2</v>
      </c>
      <c r="B5" s="19" t="s">
        <v>3</v>
      </c>
      <c r="C5" s="11" t="s">
        <v>4</v>
      </c>
      <c r="D5" s="12" t="s">
        <v>5</v>
      </c>
      <c r="E5" s="12" t="s">
        <v>6</v>
      </c>
      <c r="F5" s="10" t="s">
        <v>387</v>
      </c>
    </row>
    <row r="6" spans="1:6" ht="15" customHeight="1" x14ac:dyDescent="0.25">
      <c r="A6" s="75" t="str">
        <f>C6</f>
        <v>TR230.01-3531</v>
      </c>
      <c r="B6" s="55" t="s">
        <v>275</v>
      </c>
      <c r="C6" s="69" t="s">
        <v>276</v>
      </c>
      <c r="D6" s="126">
        <v>1</v>
      </c>
      <c r="E6" s="73"/>
      <c r="F6" s="115">
        <f>VLOOKUP(A6,'Сводный прайс'!A:G,6,FALSE)</f>
        <v>7072.24</v>
      </c>
    </row>
    <row r="7" spans="1:6" ht="15" customHeight="1" x14ac:dyDescent="0.25">
      <c r="A7" s="75" t="str">
        <f t="shared" ref="A7:A43" si="0">C7</f>
        <v>TR230.01-5024</v>
      </c>
      <c r="B7" s="55" t="s">
        <v>277</v>
      </c>
      <c r="C7" s="69" t="s">
        <v>278</v>
      </c>
      <c r="D7" s="126"/>
      <c r="E7" s="73"/>
      <c r="F7" s="115">
        <f>VLOOKUP(A7,'Сводный прайс'!A:G,6,FALSE)</f>
        <v>6641.6</v>
      </c>
    </row>
    <row r="8" spans="1:6" ht="15" customHeight="1" x14ac:dyDescent="0.25">
      <c r="A8" s="75" t="str">
        <f t="shared" si="0"/>
        <v>TR230.02</v>
      </c>
      <c r="B8" s="55" t="s">
        <v>279</v>
      </c>
      <c r="C8" s="69" t="s">
        <v>280</v>
      </c>
      <c r="D8" s="113">
        <v>2</v>
      </c>
      <c r="E8" s="73"/>
      <c r="F8" s="115">
        <f>VLOOKUP(A8,'Сводный прайс'!A:G,6,FALSE)</f>
        <v>29.12</v>
      </c>
    </row>
    <row r="9" spans="1:6" ht="15" customHeight="1" x14ac:dyDescent="0.25">
      <c r="A9" s="75" t="str">
        <f t="shared" si="0"/>
        <v>TR230.03</v>
      </c>
      <c r="B9" s="55" t="s">
        <v>281</v>
      </c>
      <c r="C9" s="69" t="s">
        <v>282</v>
      </c>
      <c r="D9" s="113">
        <v>3</v>
      </c>
      <c r="E9" s="73"/>
      <c r="F9" s="115">
        <f>VLOOKUP(A9,'Сводный прайс'!A:G,6,FALSE)</f>
        <v>305.76</v>
      </c>
    </row>
    <row r="10" spans="1:6" ht="15" customHeight="1" x14ac:dyDescent="0.25">
      <c r="A10" s="75" t="str">
        <f t="shared" si="0"/>
        <v>TR400.02</v>
      </c>
      <c r="B10" s="55" t="s">
        <v>217</v>
      </c>
      <c r="C10" s="69" t="s">
        <v>218</v>
      </c>
      <c r="D10" s="113">
        <v>4</v>
      </c>
      <c r="E10" s="73"/>
      <c r="F10" s="115">
        <f>VLOOKUP(A10,'Сводный прайс'!A:G,6,FALSE)</f>
        <v>606.48</v>
      </c>
    </row>
    <row r="11" spans="1:6" ht="15" customHeight="1" x14ac:dyDescent="0.25">
      <c r="A11" s="75" t="str">
        <f t="shared" si="0"/>
        <v>TR230.05</v>
      </c>
      <c r="B11" s="55" t="s">
        <v>283</v>
      </c>
      <c r="C11" s="69" t="s">
        <v>284</v>
      </c>
      <c r="D11" s="126">
        <v>5</v>
      </c>
      <c r="E11" s="73"/>
      <c r="F11" s="115">
        <f>VLOOKUP(A11,'Сводный прайс'!A:G,6,FALSE)</f>
        <v>7679.28</v>
      </c>
    </row>
    <row r="12" spans="1:6" ht="15" customHeight="1" x14ac:dyDescent="0.25">
      <c r="A12" s="75" t="str">
        <f t="shared" si="0"/>
        <v>TR.400.05-5024</v>
      </c>
      <c r="B12" s="55" t="s">
        <v>285</v>
      </c>
      <c r="C12" s="69" t="s">
        <v>286</v>
      </c>
      <c r="D12" s="126"/>
      <c r="E12" s="73"/>
      <c r="F12" s="115">
        <f>VLOOKUP(A12,'Сводный прайс'!A:G,6,FALSE)</f>
        <v>7211.12</v>
      </c>
    </row>
    <row r="13" spans="1:6" ht="15" customHeight="1" x14ac:dyDescent="0.25">
      <c r="A13" s="75" t="str">
        <f t="shared" si="0"/>
        <v>TR400.05</v>
      </c>
      <c r="B13" s="55" t="s">
        <v>223</v>
      </c>
      <c r="C13" s="69" t="s">
        <v>224</v>
      </c>
      <c r="D13" s="113">
        <v>6</v>
      </c>
      <c r="E13" s="73"/>
      <c r="F13" s="115">
        <f>VLOOKUP(A13,'Сводный прайс'!A:G,6,FALSE)</f>
        <v>1897.84</v>
      </c>
    </row>
    <row r="14" spans="1:6" ht="15" customHeight="1" x14ac:dyDescent="0.25">
      <c r="A14" s="75" t="str">
        <f t="shared" si="0"/>
        <v>TR400.04</v>
      </c>
      <c r="B14" s="55" t="s">
        <v>221</v>
      </c>
      <c r="C14" s="69" t="s">
        <v>222</v>
      </c>
      <c r="D14" s="113">
        <v>7</v>
      </c>
      <c r="E14" s="73"/>
      <c r="F14" s="115">
        <f>VLOOKUP(A14,'Сводный прайс'!A:G,6,FALSE)</f>
        <v>143.36000000000001</v>
      </c>
    </row>
    <row r="15" spans="1:6" ht="15" customHeight="1" x14ac:dyDescent="0.25">
      <c r="A15" s="75" t="str">
        <f t="shared" si="0"/>
        <v>TR230.08</v>
      </c>
      <c r="B15" s="55" t="s">
        <v>84</v>
      </c>
      <c r="C15" s="69" t="s">
        <v>287</v>
      </c>
      <c r="D15" s="113">
        <v>8</v>
      </c>
      <c r="E15" s="73"/>
      <c r="F15" s="115">
        <f>VLOOKUP(A15,'Сводный прайс'!A:G,6,FALSE)</f>
        <v>569.52</v>
      </c>
    </row>
    <row r="16" spans="1:6" ht="15" customHeight="1" x14ac:dyDescent="0.25">
      <c r="A16" s="75" t="str">
        <f t="shared" si="0"/>
        <v>TR400.07</v>
      </c>
      <c r="B16" s="55" t="s">
        <v>28</v>
      </c>
      <c r="C16" s="69" t="s">
        <v>226</v>
      </c>
      <c r="D16" s="113">
        <v>9</v>
      </c>
      <c r="E16" s="73"/>
      <c r="F16" s="115">
        <f>VLOOKUP(A16,'Сводный прайс'!A:G,6,FALSE)</f>
        <v>76.16</v>
      </c>
    </row>
    <row r="17" spans="1:6" ht="15" customHeight="1" x14ac:dyDescent="0.25">
      <c r="A17" s="75" t="str">
        <f t="shared" si="0"/>
        <v>TR400.08</v>
      </c>
      <c r="B17" s="55" t="s">
        <v>227</v>
      </c>
      <c r="C17" s="69" t="s">
        <v>228</v>
      </c>
      <c r="D17" s="113">
        <v>10</v>
      </c>
      <c r="E17" s="73"/>
      <c r="F17" s="115">
        <f>VLOOKUP(A17,'Сводный прайс'!A:G,6,FALSE)</f>
        <v>379.68</v>
      </c>
    </row>
    <row r="18" spans="1:6" ht="15" customHeight="1" x14ac:dyDescent="0.25">
      <c r="A18" s="75" t="str">
        <f t="shared" si="0"/>
        <v>TR400.09</v>
      </c>
      <c r="B18" s="55" t="s">
        <v>229</v>
      </c>
      <c r="C18" s="69" t="s">
        <v>230</v>
      </c>
      <c r="D18" s="113">
        <v>11</v>
      </c>
      <c r="E18" s="73"/>
      <c r="F18" s="115">
        <f>VLOOKUP(A18,'Сводный прайс'!A:G,6,FALSE)</f>
        <v>66.64</v>
      </c>
    </row>
    <row r="19" spans="1:6" ht="15" customHeight="1" x14ac:dyDescent="0.25">
      <c r="A19" s="75" t="str">
        <f t="shared" si="0"/>
        <v>TR400.10</v>
      </c>
      <c r="B19" s="55" t="s">
        <v>61</v>
      </c>
      <c r="C19" s="69" t="s">
        <v>231</v>
      </c>
      <c r="D19" s="113">
        <v>12</v>
      </c>
      <c r="E19" s="73"/>
      <c r="F19" s="115">
        <f>VLOOKUP(A19,'Сводный прайс'!A:G,6,FALSE)</f>
        <v>29.12</v>
      </c>
    </row>
    <row r="20" spans="1:6" ht="15" customHeight="1" x14ac:dyDescent="0.25">
      <c r="A20" s="75" t="str">
        <f t="shared" si="0"/>
        <v>TR400.11</v>
      </c>
      <c r="B20" s="55" t="s">
        <v>232</v>
      </c>
      <c r="C20" s="69" t="s">
        <v>233</v>
      </c>
      <c r="D20" s="113">
        <v>13</v>
      </c>
      <c r="E20" s="73"/>
      <c r="F20" s="115">
        <f>VLOOKUP(A20,'Сводный прайс'!A:G,6,FALSE)</f>
        <v>379.68</v>
      </c>
    </row>
    <row r="21" spans="1:6" ht="15" customHeight="1" x14ac:dyDescent="0.25">
      <c r="A21" s="75" t="str">
        <f t="shared" si="0"/>
        <v>TR230.14</v>
      </c>
      <c r="B21" s="55" t="s">
        <v>234</v>
      </c>
      <c r="C21" s="69" t="s">
        <v>288</v>
      </c>
      <c r="D21" s="113">
        <v>14</v>
      </c>
      <c r="E21" s="73"/>
      <c r="F21" s="115">
        <f>VLOOKUP(A21,'Сводный прайс'!A:G,6,FALSE)</f>
        <v>664.16</v>
      </c>
    </row>
    <row r="22" spans="1:6" ht="15" customHeight="1" x14ac:dyDescent="0.25">
      <c r="A22" s="75" t="str">
        <f t="shared" si="0"/>
        <v>TR230.15</v>
      </c>
      <c r="B22" s="55" t="s">
        <v>289</v>
      </c>
      <c r="C22" s="69" t="s">
        <v>290</v>
      </c>
      <c r="D22" s="113">
        <v>15</v>
      </c>
      <c r="E22" s="73"/>
      <c r="F22" s="115">
        <f>VLOOKUP(A22,'Сводный прайс'!A:G,6,FALSE)</f>
        <v>29.12</v>
      </c>
    </row>
    <row r="23" spans="1:6" ht="15" customHeight="1" x14ac:dyDescent="0.25">
      <c r="A23" s="75" t="str">
        <f t="shared" si="0"/>
        <v>TR400.15</v>
      </c>
      <c r="B23" s="55" t="s">
        <v>155</v>
      </c>
      <c r="C23" s="69" t="s">
        <v>242</v>
      </c>
      <c r="D23" s="113">
        <v>16</v>
      </c>
      <c r="E23" s="73"/>
      <c r="F23" s="115">
        <f>VLOOKUP(A23,'Сводный прайс'!A:G,6,FALSE)</f>
        <v>285.60000000000002</v>
      </c>
    </row>
    <row r="24" spans="1:6" ht="15" customHeight="1" x14ac:dyDescent="0.25">
      <c r="A24" s="75" t="str">
        <f t="shared" si="0"/>
        <v>TR230.17-3531</v>
      </c>
      <c r="B24" s="55" t="s">
        <v>291</v>
      </c>
      <c r="C24" s="69" t="s">
        <v>292</v>
      </c>
      <c r="D24" s="126">
        <v>17</v>
      </c>
      <c r="E24" s="73"/>
      <c r="F24" s="115">
        <f>VLOOKUP(A24,'Сводный прайс'!A:G,6,FALSE)</f>
        <v>1048.32</v>
      </c>
    </row>
    <row r="25" spans="1:6" ht="15" customHeight="1" x14ac:dyDescent="0.25">
      <c r="A25" s="75" t="str">
        <f t="shared" si="0"/>
        <v>TR230.17-5024</v>
      </c>
      <c r="B25" s="55" t="s">
        <v>293</v>
      </c>
      <c r="C25" s="69" t="s">
        <v>294</v>
      </c>
      <c r="D25" s="126"/>
      <c r="E25" s="73"/>
      <c r="F25" s="115">
        <f>VLOOKUP(A25,'Сводный прайс'!A:G,6,FALSE)</f>
        <v>1048.32</v>
      </c>
    </row>
    <row r="26" spans="1:6" ht="15" customHeight="1" x14ac:dyDescent="0.25">
      <c r="A26" s="75" t="str">
        <f t="shared" si="0"/>
        <v>TR230.18</v>
      </c>
      <c r="B26" s="55" t="s">
        <v>157</v>
      </c>
      <c r="C26" s="69" t="s">
        <v>295</v>
      </c>
      <c r="D26" s="113">
        <v>18</v>
      </c>
      <c r="E26" s="73"/>
      <c r="F26" s="115">
        <f>VLOOKUP(A26,'Сводный прайс'!A:G,6,FALSE)</f>
        <v>285.60000000000002</v>
      </c>
    </row>
    <row r="27" spans="1:6" ht="15" customHeight="1" x14ac:dyDescent="0.25">
      <c r="A27" s="75" t="str">
        <f t="shared" si="0"/>
        <v>TR230.19</v>
      </c>
      <c r="B27" s="55" t="s">
        <v>243</v>
      </c>
      <c r="C27" s="69" t="s">
        <v>296</v>
      </c>
      <c r="D27" s="113">
        <v>19</v>
      </c>
      <c r="E27" s="73"/>
      <c r="F27" s="115">
        <f>VLOOKUP(A27,'Сводный прайс'!A:G,6,FALSE)</f>
        <v>123.76</v>
      </c>
    </row>
    <row r="28" spans="1:6" ht="15" customHeight="1" x14ac:dyDescent="0.25">
      <c r="A28" s="75" t="str">
        <f t="shared" si="0"/>
        <v>TR230.20</v>
      </c>
      <c r="B28" s="55" t="s">
        <v>245</v>
      </c>
      <c r="C28" s="69" t="s">
        <v>297</v>
      </c>
      <c r="D28" s="113">
        <v>20</v>
      </c>
      <c r="E28" s="73"/>
      <c r="F28" s="115">
        <f>VLOOKUP(A28,'Сводный прайс'!A:G,6,FALSE)</f>
        <v>285.60000000000002</v>
      </c>
    </row>
    <row r="29" spans="1:6" ht="15" customHeight="1" x14ac:dyDescent="0.25">
      <c r="A29" s="75" t="str">
        <f t="shared" si="0"/>
        <v>TR230.21</v>
      </c>
      <c r="B29" s="55" t="s">
        <v>298</v>
      </c>
      <c r="C29" s="69" t="s">
        <v>299</v>
      </c>
      <c r="D29" s="113">
        <v>21</v>
      </c>
      <c r="E29" s="73"/>
      <c r="F29" s="115">
        <f>VLOOKUP(A29,'Сводный прайс'!A:G,6,FALSE)</f>
        <v>474.88</v>
      </c>
    </row>
    <row r="30" spans="1:6" ht="15" customHeight="1" x14ac:dyDescent="0.25">
      <c r="A30" s="75" t="str">
        <f t="shared" si="0"/>
        <v>TR230.22</v>
      </c>
      <c r="B30" s="55" t="s">
        <v>249</v>
      </c>
      <c r="C30" s="69" t="s">
        <v>300</v>
      </c>
      <c r="D30" s="113">
        <v>22</v>
      </c>
      <c r="E30" s="73"/>
      <c r="F30" s="115">
        <f>VLOOKUP(A30,'Сводный прайс'!A:G,6,FALSE)</f>
        <v>664.16</v>
      </c>
    </row>
    <row r="31" spans="1:6" ht="15" customHeight="1" x14ac:dyDescent="0.25">
      <c r="A31" s="75" t="str">
        <f t="shared" si="0"/>
        <v>TR230.23-3531</v>
      </c>
      <c r="B31" s="55" t="s">
        <v>301</v>
      </c>
      <c r="C31" s="69" t="s">
        <v>302</v>
      </c>
      <c r="D31" s="126">
        <v>23</v>
      </c>
      <c r="E31" s="73"/>
      <c r="F31" s="115">
        <f>VLOOKUP(A31,'Сводный прайс'!A:G,6,FALSE)</f>
        <v>2276.96</v>
      </c>
    </row>
    <row r="32" spans="1:6" ht="15" customHeight="1" x14ac:dyDescent="0.25">
      <c r="A32" s="75" t="str">
        <f t="shared" si="0"/>
        <v>TR230.23-5024</v>
      </c>
      <c r="B32" s="55" t="s">
        <v>303</v>
      </c>
      <c r="C32" s="69" t="s">
        <v>304</v>
      </c>
      <c r="D32" s="126"/>
      <c r="E32" s="73"/>
      <c r="F32" s="115">
        <f>VLOOKUP(A32,'Сводный прайс'!A:G,6,FALSE)</f>
        <v>2276.96</v>
      </c>
    </row>
    <row r="33" spans="1:6" ht="15" customHeight="1" x14ac:dyDescent="0.25">
      <c r="A33" s="75" t="str">
        <f t="shared" si="0"/>
        <v>TR230.24</v>
      </c>
      <c r="B33" s="55" t="s">
        <v>255</v>
      </c>
      <c r="C33" s="69" t="s">
        <v>305</v>
      </c>
      <c r="D33" s="113">
        <v>24</v>
      </c>
      <c r="E33" s="73"/>
      <c r="F33" s="115">
        <f>VLOOKUP(A33,'Сводный прайс'!A:G,6,FALSE)</f>
        <v>664.16</v>
      </c>
    </row>
    <row r="34" spans="1:6" ht="15" customHeight="1" x14ac:dyDescent="0.25">
      <c r="A34" s="75" t="str">
        <f t="shared" si="0"/>
        <v>TR230.25</v>
      </c>
      <c r="B34" s="55" t="s">
        <v>257</v>
      </c>
      <c r="C34" s="69" t="s">
        <v>306</v>
      </c>
      <c r="D34" s="113">
        <v>25</v>
      </c>
      <c r="E34" s="73"/>
      <c r="F34" s="115">
        <f>VLOOKUP(A34,'Сводный прайс'!A:G,6,FALSE)</f>
        <v>38.08</v>
      </c>
    </row>
    <row r="35" spans="1:6" ht="15" customHeight="1" x14ac:dyDescent="0.25">
      <c r="A35" s="75" t="str">
        <f t="shared" si="0"/>
        <v>TR230.26</v>
      </c>
      <c r="B35" s="55" t="s">
        <v>259</v>
      </c>
      <c r="C35" s="69" t="s">
        <v>307</v>
      </c>
      <c r="D35" s="113">
        <v>26</v>
      </c>
      <c r="E35" s="73"/>
      <c r="F35" s="115">
        <f>VLOOKUP(A35,'Сводный прайс'!A:G,6,FALSE)</f>
        <v>285.60000000000002</v>
      </c>
    </row>
    <row r="36" spans="1:6" ht="15" customHeight="1" x14ac:dyDescent="0.25">
      <c r="A36" s="75" t="str">
        <f t="shared" si="0"/>
        <v>TR400.24</v>
      </c>
      <c r="B36" s="55" t="s">
        <v>261</v>
      </c>
      <c r="C36" s="69" t="s">
        <v>262</v>
      </c>
      <c r="D36" s="113">
        <v>27</v>
      </c>
      <c r="E36" s="73"/>
      <c r="F36" s="115">
        <f>VLOOKUP(A36,'Сводный прайс'!A:G,6,FALSE)</f>
        <v>460.88</v>
      </c>
    </row>
    <row r="37" spans="1:6" ht="15" customHeight="1" x14ac:dyDescent="0.25">
      <c r="A37" s="75" t="str">
        <f t="shared" si="0"/>
        <v>TR400.25</v>
      </c>
      <c r="B37" s="55" t="s">
        <v>263</v>
      </c>
      <c r="C37" s="69" t="s">
        <v>264</v>
      </c>
      <c r="D37" s="113">
        <v>28</v>
      </c>
      <c r="E37" s="73"/>
      <c r="F37" s="115">
        <f>VLOOKUP(A37,'Сводный прайс'!A:G,6,FALSE)</f>
        <v>474.88</v>
      </c>
    </row>
    <row r="38" spans="1:6" ht="15" customHeight="1" x14ac:dyDescent="0.25">
      <c r="A38" s="75" t="str">
        <f t="shared" si="0"/>
        <v>TR400.26</v>
      </c>
      <c r="B38" s="55" t="s">
        <v>265</v>
      </c>
      <c r="C38" s="69" t="s">
        <v>266</v>
      </c>
      <c r="D38" s="113">
        <v>29</v>
      </c>
      <c r="E38" s="73"/>
      <c r="F38" s="115">
        <f>VLOOKUP(A38,'Сводный прайс'!A:G,6,FALSE)</f>
        <v>189.84</v>
      </c>
    </row>
    <row r="39" spans="1:6" ht="15" customHeight="1" x14ac:dyDescent="0.25">
      <c r="A39" s="75" t="str">
        <f t="shared" si="0"/>
        <v>TR400.27</v>
      </c>
      <c r="B39" s="55" t="s">
        <v>267</v>
      </c>
      <c r="C39" s="69" t="s">
        <v>268</v>
      </c>
      <c r="D39" s="113">
        <v>30</v>
      </c>
      <c r="E39" s="73"/>
      <c r="F39" s="115">
        <f>VLOOKUP(A39,'Сводный прайс'!A:G,6,FALSE)</f>
        <v>189.84</v>
      </c>
    </row>
    <row r="40" spans="1:6" ht="15" customHeight="1" x14ac:dyDescent="0.25">
      <c r="A40" s="75" t="str">
        <f t="shared" si="0"/>
        <v>TR400.28</v>
      </c>
      <c r="B40" s="55" t="s">
        <v>115</v>
      </c>
      <c r="C40" s="69" t="s">
        <v>269</v>
      </c>
      <c r="D40" s="113">
        <v>31</v>
      </c>
      <c r="E40" s="73"/>
      <c r="F40" s="115">
        <f>VLOOKUP(A40,'Сводный прайс'!A:G,6,FALSE)</f>
        <v>276.08</v>
      </c>
    </row>
    <row r="41" spans="1:6" ht="15" customHeight="1" x14ac:dyDescent="0.25">
      <c r="A41" s="75" t="str">
        <f t="shared" si="0"/>
        <v>TR400.29</v>
      </c>
      <c r="B41" s="55" t="s">
        <v>270</v>
      </c>
      <c r="C41" s="69" t="s">
        <v>271</v>
      </c>
      <c r="D41" s="113">
        <v>32</v>
      </c>
      <c r="E41" s="73"/>
      <c r="F41" s="115">
        <f>VLOOKUP(A41,'Сводный прайс'!A:G,6,FALSE)</f>
        <v>285.60000000000002</v>
      </c>
    </row>
    <row r="42" spans="1:6" ht="15" customHeight="1" x14ac:dyDescent="0.25">
      <c r="A42" s="75" t="str">
        <f t="shared" si="0"/>
        <v>TR400.30</v>
      </c>
      <c r="B42" s="55" t="s">
        <v>272</v>
      </c>
      <c r="C42" s="69" t="s">
        <v>273</v>
      </c>
      <c r="D42" s="113">
        <v>33</v>
      </c>
      <c r="E42" s="73"/>
      <c r="F42" s="115">
        <f>VLOOKUP(A42,'Сводный прайс'!A:G,6,FALSE)</f>
        <v>19.04</v>
      </c>
    </row>
    <row r="43" spans="1:6" ht="15" customHeight="1" thickBot="1" x14ac:dyDescent="0.3">
      <c r="A43" s="75" t="str">
        <f t="shared" si="0"/>
        <v>TR230.34</v>
      </c>
      <c r="B43" s="59" t="s">
        <v>308</v>
      </c>
      <c r="C43" s="76" t="s">
        <v>309</v>
      </c>
      <c r="D43" s="62">
        <v>34</v>
      </c>
      <c r="E43" s="77"/>
      <c r="F43" s="116">
        <f>VLOOKUP(A43,'Сводный прайс'!A:G,6,FALSE)</f>
        <v>475.44</v>
      </c>
    </row>
  </sheetData>
  <mergeCells count="4">
    <mergeCell ref="D6:D7"/>
    <mergeCell ref="D11:D12"/>
    <mergeCell ref="D24:D25"/>
    <mergeCell ref="D31:D32"/>
  </mergeCells>
  <hyperlinks>
    <hyperlink ref="B1" location="Содержание!A1" display="назад к содержанию"/>
  </hyperlinks>
  <pageMargins left="0.7" right="0.7" top="0.75" bottom="0.75" header="0.3" footer="0.3"/>
  <pageSetup paperSize="9" scale="73" fitToWidth="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tabSelected="1" view="pageBreakPreview" topLeftCell="B4" zoomScale="85" zoomScaleNormal="70" zoomScaleSheetLayoutView="85" workbookViewId="0">
      <selection activeCell="G1" sqref="G1:G1048576"/>
    </sheetView>
  </sheetViews>
  <sheetFormatPr defaultRowHeight="15" x14ac:dyDescent="0.25"/>
  <cols>
    <col min="1" max="1" width="0" style="20" hidden="1" customWidth="1"/>
    <col min="2" max="2" width="22.7109375" style="20" customWidth="1"/>
    <col min="3" max="3" width="13.28515625" style="20" customWidth="1"/>
    <col min="4" max="4" width="11.85546875" style="20" customWidth="1"/>
    <col min="5" max="5" width="12.28515625" style="20" customWidth="1"/>
    <col min="6" max="6" width="16.28515625" style="20" customWidth="1"/>
    <col min="7" max="21" width="9.140625" style="20"/>
  </cols>
  <sheetData>
    <row r="1" spans="1:6" x14ac:dyDescent="0.25">
      <c r="B1" s="79" t="s">
        <v>367</v>
      </c>
    </row>
    <row r="2" spans="1:6" ht="15.75" x14ac:dyDescent="0.25">
      <c r="B2" s="71" t="s">
        <v>310</v>
      </c>
    </row>
    <row r="3" spans="1:6" ht="35.25" customHeight="1" x14ac:dyDescent="0.25">
      <c r="B3" s="127" t="s">
        <v>366</v>
      </c>
      <c r="C3" s="127"/>
      <c r="D3" s="127"/>
      <c r="E3" s="127"/>
    </row>
    <row r="4" spans="1:6" ht="15.75" thickBot="1" x14ac:dyDescent="0.3"/>
    <row r="5" spans="1:6" ht="51.75" customHeight="1" x14ac:dyDescent="0.25">
      <c r="A5" s="74" t="s">
        <v>2</v>
      </c>
      <c r="B5" s="19" t="s">
        <v>3</v>
      </c>
      <c r="C5" s="11" t="s">
        <v>4</v>
      </c>
      <c r="D5" s="12" t="s">
        <v>5</v>
      </c>
      <c r="E5" s="12" t="s">
        <v>6</v>
      </c>
      <c r="F5" s="10" t="s">
        <v>387</v>
      </c>
    </row>
    <row r="6" spans="1:6" x14ac:dyDescent="0.25">
      <c r="A6" s="75" t="str">
        <f>C6</f>
        <v>CUID400N.01</v>
      </c>
      <c r="B6" s="55" t="s">
        <v>311</v>
      </c>
      <c r="C6" s="56" t="s">
        <v>312</v>
      </c>
      <c r="D6" s="113">
        <v>1</v>
      </c>
      <c r="E6" s="113">
        <v>1</v>
      </c>
      <c r="F6" s="115">
        <f>VLOOKUP(A6,'Сводный прайс'!A:G,6,FALSE)</f>
        <v>5.6</v>
      </c>
    </row>
    <row r="7" spans="1:6" x14ac:dyDescent="0.25">
      <c r="A7" s="75" t="str">
        <f t="shared" ref="A7:A11" si="0">C7</f>
        <v>CUID400N.02</v>
      </c>
      <c r="B7" s="55" t="s">
        <v>28</v>
      </c>
      <c r="C7" s="56" t="s">
        <v>313</v>
      </c>
      <c r="D7" s="113">
        <v>2</v>
      </c>
      <c r="E7" s="113">
        <v>1</v>
      </c>
      <c r="F7" s="115">
        <f>VLOOKUP(A7,'Сводный прайс'!A:G,6,FALSE)</f>
        <v>276.64</v>
      </c>
    </row>
    <row r="8" spans="1:6" x14ac:dyDescent="0.25">
      <c r="A8" s="75" t="str">
        <f t="shared" si="0"/>
        <v>CUID400N.03</v>
      </c>
      <c r="B8" s="55" t="s">
        <v>314</v>
      </c>
      <c r="C8" s="56" t="s">
        <v>315</v>
      </c>
      <c r="D8" s="113">
        <v>3</v>
      </c>
      <c r="E8" s="113">
        <v>1</v>
      </c>
      <c r="F8" s="115">
        <f>VLOOKUP(A8,'Сводный прайс'!A:G,6,FALSE)</f>
        <v>20.72</v>
      </c>
    </row>
    <row r="9" spans="1:6" x14ac:dyDescent="0.25">
      <c r="A9" s="75" t="str">
        <f t="shared" si="0"/>
        <v>CUID400N.04</v>
      </c>
      <c r="B9" s="55" t="s">
        <v>316</v>
      </c>
      <c r="C9" s="56" t="s">
        <v>317</v>
      </c>
      <c r="D9" s="113">
        <v>4</v>
      </c>
      <c r="E9" s="113">
        <v>1</v>
      </c>
      <c r="F9" s="115">
        <f>VLOOKUP(A9,'Сводный прайс'!A:G,6,FALSE)</f>
        <v>189.84</v>
      </c>
    </row>
    <row r="10" spans="1:6" x14ac:dyDescent="0.25">
      <c r="A10" s="75" t="str">
        <f t="shared" si="0"/>
        <v>CUID400N.05</v>
      </c>
      <c r="B10" s="55" t="s">
        <v>318</v>
      </c>
      <c r="C10" s="56" t="s">
        <v>319</v>
      </c>
      <c r="D10" s="113">
        <v>5</v>
      </c>
      <c r="E10" s="113">
        <v>1</v>
      </c>
      <c r="F10" s="115">
        <f>VLOOKUP(A10,'Сводный прайс'!A:G,6,FALSE)</f>
        <v>6287.12</v>
      </c>
    </row>
    <row r="11" spans="1:6" ht="15.75" thickBot="1" x14ac:dyDescent="0.3">
      <c r="A11" s="75" t="str">
        <f t="shared" si="0"/>
        <v>CUID400N.06</v>
      </c>
      <c r="B11" s="59" t="s">
        <v>320</v>
      </c>
      <c r="C11" s="78" t="s">
        <v>321</v>
      </c>
      <c r="D11" s="62">
        <v>6</v>
      </c>
      <c r="E11" s="62">
        <v>1</v>
      </c>
      <c r="F11" s="116">
        <f>VLOOKUP(A11,'Сводный прайс'!A:G,6,FALSE)</f>
        <v>417.76</v>
      </c>
    </row>
  </sheetData>
  <mergeCells count="1">
    <mergeCell ref="B3:E3"/>
  </mergeCells>
  <hyperlinks>
    <hyperlink ref="B1" location="Содержание!A1" display="назад к содержанию"/>
  </hyperlinks>
  <pageMargins left="0.7" right="0.7" top="0.75" bottom="0.75" header="0.3" footer="0.3"/>
  <pageSetup paperSize="9" fitToWidth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Содержание</vt:lpstr>
      <vt:lpstr>Levigato (ПГВ)</vt:lpstr>
      <vt:lpstr>Рейка цепная</vt:lpstr>
      <vt:lpstr>Рейка ременная </vt:lpstr>
      <vt:lpstr>ROTEO (ПОВ)</vt:lpstr>
      <vt:lpstr>AMBO (ПРВ) </vt:lpstr>
      <vt:lpstr>TARGO 230В (ППВ)</vt:lpstr>
      <vt:lpstr>TARGO 400В (ППВ) </vt:lpstr>
      <vt:lpstr>БУ CUID 400N</vt:lpstr>
      <vt:lpstr>Сводный прайс</vt:lpstr>
      <vt:lpstr>'AMBO (ПРВ) '!Область_печати</vt:lpstr>
      <vt:lpstr>'Levigato (ПГВ)'!Область_печати</vt:lpstr>
      <vt:lpstr>'ROTEO (ПОВ)'!Область_печати</vt:lpstr>
      <vt:lpstr>'TARGO 230В (ППВ)'!Область_печати</vt:lpstr>
      <vt:lpstr>'TARGO 400В (ППВ) '!Область_печати</vt:lpstr>
      <vt:lpstr>'БУ CUID 400N'!Область_печати</vt:lpstr>
      <vt:lpstr>'Рейка ременная '!Область_печати</vt:lpstr>
      <vt:lpstr>'Рейка цепная'!Область_печати</vt:lpstr>
      <vt:lpstr>'Сводный прайс'!Область_печати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user2</cp:lastModifiedBy>
  <cp:lastPrinted>2017-09-24T13:21:06Z</cp:lastPrinted>
  <dcterms:created xsi:type="dcterms:W3CDTF">2017-09-24T12:40:06Z</dcterms:created>
  <dcterms:modified xsi:type="dcterms:W3CDTF">2020-01-27T14:37:55Z</dcterms:modified>
</cp:coreProperties>
</file>